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T\MagServe\MagData\LCLS\Undulator\LHU-001\DATASET0001\"/>
    </mc:Choice>
  </mc:AlternateContent>
  <xr:revisionPtr revIDLastSave="0" documentId="13_ncr:1_{E76FBBCD-6CB0-48C3-A3CD-A0F1CF81D2AF}" xr6:coauthVersionLast="47" xr6:coauthVersionMax="47" xr10:uidLastSave="{00000000-0000-0000-0000-000000000000}"/>
  <bookViews>
    <workbookView xWindow="3495" yWindow="4890" windowWidth="24525" windowHeight="12300" xr2:uid="{907E4D61-C14F-4757-9F9D-6FE6ECBB19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3" i="1"/>
  <c r="H4" i="1"/>
  <c r="H5" i="1"/>
  <c r="H6" i="1"/>
  <c r="H7" i="1"/>
  <c r="H8" i="1"/>
  <c r="H3" i="1"/>
  <c r="F9" i="1"/>
  <c r="C4" i="1"/>
  <c r="C5" i="1"/>
  <c r="C6" i="1"/>
  <c r="C7" i="1"/>
  <c r="C8" i="1"/>
  <c r="C3" i="1"/>
  <c r="F4" i="1"/>
  <c r="F5" i="1"/>
  <c r="F6" i="1"/>
  <c r="F7" i="1"/>
  <c r="F8" i="1"/>
  <c r="F3" i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<sst xmlns="http://schemas.openxmlformats.org/spreadsheetml/2006/main" count="10" uniqueCount="10">
  <si>
    <t>Gap</t>
  </si>
  <si>
    <t>K</t>
  </si>
  <si>
    <t>Gap vs K</t>
  </si>
  <si>
    <t>a4</t>
  </si>
  <si>
    <t>a3</t>
  </si>
  <si>
    <t>a2</t>
  </si>
  <si>
    <t>a1</t>
  </si>
  <si>
    <t>a0</t>
  </si>
  <si>
    <t>K vs Gap</t>
  </si>
  <si>
    <t>f=a4*x^4+a3*x^3+a2*x^2+a1*x+a0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</si>
</sst>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vs Gap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1"/>
            <c:trendlineLbl>
              <c:layout>
                <c:manualLayout>
                  <c:x val="0.14740198571069027"/>
                  <c:y val="0.47674487196863463"/>
                </c:manualLayout>
              </c:layout>
              <c:numFmt formatCode="0.000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Sheet1!$D$3:$D$8</c:f>
              <c:numCache>
                <c:formatCode>General</c:formatCode>
                <c:ptCount val="6"/>
                <c:pt idx="0">
                  <c:v>15646</c:v>
                </c:pt>
                <c:pt idx="1">
                  <c:v>17636</c:v>
                </c:pt>
                <c:pt idx="2">
                  <c:v>19269</c:v>
                </c:pt>
                <c:pt idx="3">
                  <c:v>19871</c:v>
                </c:pt>
                <c:pt idx="4">
                  <c:v>22120</c:v>
                </c:pt>
                <c:pt idx="5">
                  <c:v>24435</c:v>
                </c:pt>
              </c:numCache>
            </c:numRef>
          </c:xVal>
          <c:yVal>
            <c:numRef>
              <c:f>Sheet1!$B$3:$B$8</c:f>
              <c:numCache>
                <c:formatCode>General</c:formatCode>
                <c:ptCount val="6"/>
                <c:pt idx="0">
                  <c:v>1.0185</c:v>
                </c:pt>
                <c:pt idx="1">
                  <c:v>1.216</c:v>
                </c:pt>
                <c:pt idx="2">
                  <c:v>1.4075</c:v>
                </c:pt>
                <c:pt idx="3">
                  <c:v>1.4861</c:v>
                </c:pt>
                <c:pt idx="4">
                  <c:v>1.8173999999999999</c:v>
                </c:pt>
                <c:pt idx="5">
                  <c:v>2.2993999999999999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7A-4037-9F66-EF71A6E69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825872"/>
        <c:axId val="315822128"/>
      </c:scatterChart>
      <c:valAx>
        <c:axId val="31582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22128"/>
        <c:crosses val="autoZero"/>
        <c:crossBetween val="midCat"/>
      </c:valAx>
      <c:valAx>
        <c:axId val="31582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25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1</xdr:rowOff>
    </xdr:from>
    <xdr:to>
      <xdr:col>16</xdr:col>
      <xdr:colOff>600075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E9C3B-2792-0FA7-9BD7-A1486067D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7946-1B51-4816-9FC6-DC6CFA71A156}">
  <dimension ref="A2:I16"/>
  <sheetViews>
    <sheetView tabSelected="1" workbookViewId="0">
      <selection activeCell="E9" sqref="E9"/>
    </sheetView>
  </sheetViews>
  <sheetFormatPr defaultRowHeight="15" x14ac:dyDescent="0.25"/>
  <cols>
    <col min="2" max="3" width="11.7109375" bestFit="1" customWidth="1"/>
    <col min="5" max="5" width="31.42578125" bestFit="1" customWidth="1"/>
  </cols>
  <sheetData>
    <row r="2" spans="1:9" x14ac:dyDescent="0.25">
      <c r="A2" s="1" t="s">
        <v>0</v>
      </c>
      <c r="B2" s="1" t="s">
        <v>1</v>
      </c>
    </row>
    <row r="3" spans="1:9" x14ac:dyDescent="0.25">
      <c r="A3">
        <v>39.340000000000003</v>
      </c>
      <c r="B3">
        <v>1.0185</v>
      </c>
      <c r="C3">
        <f>-B3^7*0.00000000000823463+B3^6*0.00000000137178-B3^5*0.0000000251544-B3^4*0.00000971+B3^3*0.000729779-B3^2*0.0139218-B3*0.257948+10.0332</f>
        <v>9.7567988515462076</v>
      </c>
      <c r="D3">
        <v>15646</v>
      </c>
      <c r="E3">
        <f>B3^7*0.455932-B3^6*3.16273+B3^5*6.61893-B3^4*1.0518-B3^3*9.00548+B3^2*3.99644-B3*8.23321+50.1156</f>
        <v>39.471520818615531</v>
      </c>
      <c r="F3">
        <f>E3-A3</f>
        <v>0.13152081861552745</v>
      </c>
      <c r="H3">
        <f>$B$12*B3^4+$B$13*B3^3+$B$14*B3^2+$B$15*B3+$B$16</f>
        <v>39.337371209212705</v>
      </c>
      <c r="I3">
        <f>$C$12*A3^4+$C$13*A3^3+$C$14*A3^2+$C$15*A3+$C$16</f>
        <v>1.01348827167166</v>
      </c>
    </row>
    <row r="4" spans="1:9" x14ac:dyDescent="0.25">
      <c r="A4">
        <v>36.369999999999997</v>
      </c>
      <c r="B4">
        <v>1.216</v>
      </c>
      <c r="C4">
        <f t="shared" ref="C4:C8" si="0">-B4^7*0.00000000000823463+B4^6*0.00000000137178-B4^5*0.0000000251544-B4^4*0.00000971+B4^3*0.000729779-B4^2*0.0139218-B4*0.257948+10.0332</f>
        <v>9.7002405622411239</v>
      </c>
      <c r="D4">
        <v>17636</v>
      </c>
      <c r="E4">
        <f t="shared" ref="E4:E8" si="1">B4^7*0.455932-B4^6*3.16273+B4^5*6.61893-B4^4*1.0518-B4^3*9.00548+B4^2*3.99644-B4*8.23321+50.1156</f>
        <v>36.686516525219744</v>
      </c>
      <c r="F4">
        <f t="shared" ref="F4:F8" si="2">E4-A4</f>
        <v>0.31651652521974682</v>
      </c>
      <c r="H4">
        <f t="shared" ref="H4:H8" si="3">$B$12*B4^4+$B$13*B4^3+$B$14*B4^2+$B$15*B4+$B$16</f>
        <v>36.384519190124053</v>
      </c>
      <c r="I4">
        <f t="shared" ref="I4:I8" si="4">$C$12*A4^4+$C$13*A4^3+$C$14*A4^2+$C$15*A4+$C$16</f>
        <v>1.2134169446467071</v>
      </c>
    </row>
    <row r="5" spans="1:9" x14ac:dyDescent="0.25">
      <c r="A5">
        <v>34</v>
      </c>
      <c r="B5">
        <v>1.4075</v>
      </c>
      <c r="C5">
        <f t="shared" si="0"/>
        <v>9.6445549545635352</v>
      </c>
      <c r="D5">
        <v>19269</v>
      </c>
      <c r="E5">
        <f t="shared" si="1"/>
        <v>34.1679611246484</v>
      </c>
      <c r="F5">
        <f t="shared" si="2"/>
        <v>0.16796112464840007</v>
      </c>
      <c r="H5">
        <f t="shared" si="3"/>
        <v>33.954853944957677</v>
      </c>
      <c r="I5">
        <f t="shared" si="4"/>
        <v>1.4010047300000004</v>
      </c>
    </row>
    <row r="6" spans="1:9" x14ac:dyDescent="0.25">
      <c r="A6">
        <v>33.020000000000003</v>
      </c>
      <c r="B6">
        <v>1.4861</v>
      </c>
      <c r="C6">
        <f t="shared" si="0"/>
        <v>9.6214649139342079</v>
      </c>
      <c r="D6">
        <v>19871</v>
      </c>
      <c r="E6">
        <f t="shared" si="1"/>
        <v>33.22657178892635</v>
      </c>
      <c r="F6">
        <f t="shared" si="2"/>
        <v>0.20657178892634676</v>
      </c>
      <c r="H6">
        <f t="shared" si="3"/>
        <v>33.056129447179948</v>
      </c>
      <c r="I6">
        <f t="shared" si="4"/>
        <v>1.4869983218421563</v>
      </c>
    </row>
    <row r="7" spans="1:9" x14ac:dyDescent="0.25">
      <c r="A7">
        <v>29.74</v>
      </c>
      <c r="B7">
        <v>1.8173999999999999</v>
      </c>
      <c r="C7">
        <f t="shared" si="0"/>
        <v>9.5226967100229896</v>
      </c>
      <c r="D7">
        <v>22120</v>
      </c>
      <c r="E7">
        <f t="shared" si="1"/>
        <v>29.946584359195963</v>
      </c>
      <c r="F7">
        <f t="shared" si="2"/>
        <v>0.20658435919596485</v>
      </c>
      <c r="H7">
        <f t="shared" si="3"/>
        <v>29.736927114099366</v>
      </c>
      <c r="I7">
        <f t="shared" si="4"/>
        <v>1.8153355911693874</v>
      </c>
    </row>
    <row r="8" spans="1:9" x14ac:dyDescent="0.25">
      <c r="A8">
        <v>25.83</v>
      </c>
      <c r="B8">
        <v>2.2993999999999999</v>
      </c>
      <c r="C8">
        <f t="shared" si="0"/>
        <v>9.3750658807675649</v>
      </c>
      <c r="D8">
        <v>24435</v>
      </c>
      <c r="E8">
        <f t="shared" si="1"/>
        <v>26.37746585124383</v>
      </c>
      <c r="F8">
        <f t="shared" si="2"/>
        <v>0.54746585124383174</v>
      </c>
      <c r="H8">
        <f t="shared" si="3"/>
        <v>25.830199293046149</v>
      </c>
      <c r="I8">
        <f t="shared" si="4"/>
        <v>2.2985410994827795</v>
      </c>
    </row>
    <row r="9" spans="1:9" x14ac:dyDescent="0.25">
      <c r="F9">
        <f>AVERAGE(F3:F8)</f>
        <v>0.2627700779749696</v>
      </c>
    </row>
    <row r="11" spans="1:9" x14ac:dyDescent="0.25">
      <c r="B11" s="1" t="s">
        <v>2</v>
      </c>
      <c r="C11" s="1" t="s">
        <v>8</v>
      </c>
      <c r="E11" s="1" t="s">
        <v>9</v>
      </c>
    </row>
    <row r="12" spans="1:9" x14ac:dyDescent="0.25">
      <c r="A12" s="1" t="s">
        <v>3</v>
      </c>
      <c r="B12" s="2">
        <v>0.68356422999999999</v>
      </c>
      <c r="C12" s="3">
        <v>-5.3000000000000001E-7</v>
      </c>
    </row>
    <row r="13" spans="1:9" x14ac:dyDescent="0.25">
      <c r="A13" s="1" t="s">
        <v>4</v>
      </c>
      <c r="B13" s="2">
        <v>-6.0258128700000002</v>
      </c>
      <c r="C13" s="3">
        <v>2.0239999999999999E-5</v>
      </c>
    </row>
    <row r="14" spans="1:9" x14ac:dyDescent="0.25">
      <c r="A14" s="1" t="s">
        <v>5</v>
      </c>
      <c r="B14" s="2">
        <v>21.69457319</v>
      </c>
      <c r="C14" s="3">
        <v>4.2523600000000002E-3</v>
      </c>
    </row>
    <row r="15" spans="1:9" x14ac:dyDescent="0.25">
      <c r="A15" s="1" t="s">
        <v>6</v>
      </c>
      <c r="B15" s="2">
        <v>-44.646790279999998</v>
      </c>
      <c r="C15" s="3">
        <v>-0.36113964999999998</v>
      </c>
    </row>
    <row r="16" spans="1:9" x14ac:dyDescent="0.25">
      <c r="A16" s="1" t="s">
        <v>7</v>
      </c>
      <c r="B16" s="2">
        <v>67.93633131</v>
      </c>
      <c r="C16" s="3">
        <v>8.6767697899999998</v>
      </c>
    </row>
  </sheetData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Pushor, Robert C.</cp:lastModifiedBy>
  <dcterms:created xsi:type="dcterms:W3CDTF">2022-09-19T22:57:34Z</dcterms:created>
  <dcterms:modified xsi:type="dcterms:W3CDTF">2022-09-21T17:39:00Z</dcterms:modified>
</cp:coreProperties>
</file>