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10" windowWidth="13980" windowHeight="10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2" i="1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01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04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40"/>
  <c r="B40"/>
  <c r="B41" s="1"/>
  <c r="N1"/>
  <c r="M31"/>
  <c r="M30"/>
  <c r="M28"/>
  <c r="M25"/>
  <c r="M22"/>
  <c r="M19"/>
  <c r="M16"/>
  <c r="M13"/>
  <c r="M10"/>
  <c r="M7"/>
  <c r="M4"/>
  <c r="N4"/>
  <c r="N7"/>
  <c r="N10"/>
  <c r="N13"/>
  <c r="N16"/>
  <c r="N19"/>
  <c r="N22"/>
  <c r="N25"/>
  <c r="N28"/>
  <c r="N30"/>
  <c r="N31"/>
  <c r="F32"/>
  <c r="G32"/>
  <c r="K1"/>
  <c r="L1" s="1"/>
  <c r="J30"/>
  <c r="J27"/>
  <c r="J24"/>
  <c r="J21"/>
  <c r="J18"/>
  <c r="J12"/>
  <c r="J9"/>
  <c r="J6"/>
  <c r="J3"/>
  <c r="B42" l="1"/>
  <c r="B43" l="1"/>
  <c r="B44" l="1"/>
  <c r="B45" l="1"/>
  <c r="B46" l="1"/>
  <c r="B47" l="1"/>
  <c r="B48" l="1"/>
  <c r="B49" l="1"/>
  <c r="B50" l="1"/>
  <c r="B51" l="1"/>
  <c r="B52" l="1"/>
  <c r="B53" l="1"/>
  <c r="B54" l="1"/>
  <c r="B55" l="1"/>
  <c r="B56" l="1"/>
  <c r="B57" l="1"/>
  <c r="B58" l="1"/>
  <c r="B59" l="1"/>
  <c r="B60" l="1"/>
  <c r="B61" l="1"/>
  <c r="B62" l="1"/>
  <c r="B63" l="1"/>
  <c r="B64" l="1"/>
  <c r="B65" l="1"/>
  <c r="B66" l="1"/>
  <c r="B67" l="1"/>
  <c r="B68" l="1"/>
  <c r="B69" l="1"/>
  <c r="B70" l="1"/>
  <c r="B71" l="1"/>
  <c r="B72" l="1"/>
  <c r="B73" l="1"/>
  <c r="B74" l="1"/>
  <c r="B75" l="1"/>
  <c r="B76" l="1"/>
  <c r="B77" l="1"/>
  <c r="B78" l="1"/>
  <c r="B79" l="1"/>
  <c r="B80" l="1"/>
  <c r="B81" l="1"/>
  <c r="B82" l="1"/>
  <c r="B83" l="1"/>
  <c r="B84" l="1"/>
  <c r="B85" l="1"/>
  <c r="B86" l="1"/>
  <c r="B87" l="1"/>
  <c r="B88" l="1"/>
  <c r="B89" l="1"/>
  <c r="B90" l="1"/>
  <c r="B91" l="1"/>
  <c r="B92" l="1"/>
  <c r="B93" l="1"/>
  <c r="B94" l="1"/>
  <c r="B95" l="1"/>
  <c r="B96" l="1"/>
  <c r="B97" l="1"/>
  <c r="B98" l="1"/>
  <c r="B99" l="1"/>
  <c r="B100" l="1"/>
  <c r="B101" l="1"/>
  <c r="B102" l="1"/>
  <c r="B103" l="1"/>
  <c r="B104" l="1"/>
  <c r="B105" l="1"/>
  <c r="B106" l="1"/>
  <c r="B107" l="1"/>
  <c r="B108" l="1"/>
  <c r="B109" l="1"/>
  <c r="B110" l="1"/>
  <c r="B111" l="1"/>
  <c r="B112" l="1"/>
  <c r="B113" l="1"/>
  <c r="B114" l="1"/>
  <c r="B115" l="1"/>
  <c r="B116" l="1"/>
  <c r="B117" l="1"/>
  <c r="B118" l="1"/>
  <c r="B119" l="1"/>
  <c r="B120" l="1"/>
  <c r="B121" l="1"/>
  <c r="B122" l="1"/>
  <c r="B123" l="1"/>
  <c r="B124" l="1"/>
  <c r="B125" l="1"/>
  <c r="B126" l="1"/>
  <c r="B127" l="1"/>
  <c r="B128" l="1"/>
  <c r="B129" l="1"/>
</calcChain>
</file>

<file path=xl/sharedStrings.xml><?xml version="1.0" encoding="utf-8"?>
<sst xmlns="http://schemas.openxmlformats.org/spreadsheetml/2006/main" count="14" uniqueCount="14">
  <si>
    <t>Phase</t>
  </si>
  <si>
    <t>Encoders</t>
  </si>
  <si>
    <t>Run#</t>
  </si>
  <si>
    <t>K</t>
  </si>
  <si>
    <t>UI</t>
  </si>
  <si>
    <t>UO</t>
  </si>
  <si>
    <t>LI</t>
  </si>
  <si>
    <t>LO</t>
  </si>
  <si>
    <t>Gap</t>
  </si>
  <si>
    <t>Linear</t>
  </si>
  <si>
    <r>
      <t>3</t>
    </r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>/8</t>
    </r>
  </si>
  <si>
    <t>/8</t>
  </si>
  <si>
    <t>/4</t>
  </si>
  <si>
    <t>/2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</si>
</sst>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K vs. phase</a:t>
            </a:r>
          </a:p>
        </c:rich>
      </c:tx>
      <c:layout>
        <c:manualLayout>
          <c:xMode val="edge"/>
          <c:yMode val="edge"/>
          <c:x val="0.41129951779283402"/>
          <c:y val="1.9512195121951223E-2"/>
        </c:manualLayout>
      </c:layout>
    </c:title>
    <c:plotArea>
      <c:layout/>
      <c:scatterChart>
        <c:scatterStyle val="lineMarker"/>
        <c:ser>
          <c:idx val="0"/>
          <c:order val="0"/>
          <c:tx>
            <c:v>Measurement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Sheet1!$K$3:$K$30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-0.125</c:v>
                </c:pt>
                <c:pt idx="19">
                  <c:v>-0.125</c:v>
                </c:pt>
                <c:pt idx="20">
                  <c:v>-0.125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-0.375</c:v>
                </c:pt>
                <c:pt idx="25">
                  <c:v>-0.375</c:v>
                </c:pt>
                <c:pt idx="26">
                  <c:v>-0.375</c:v>
                </c:pt>
                <c:pt idx="27">
                  <c:v>0</c:v>
                </c:pt>
              </c:numCache>
            </c:numRef>
          </c:xVal>
          <c:yVal>
            <c:numRef>
              <c:f>Sheet1!$I$3:$I$30</c:f>
              <c:numCache>
                <c:formatCode>General</c:formatCode>
                <c:ptCount val="28"/>
                <c:pt idx="0">
                  <c:v>2.3782390000000002</c:v>
                </c:pt>
                <c:pt idx="1">
                  <c:v>2.3782459999999999</c:v>
                </c:pt>
                <c:pt idx="2">
                  <c:v>2.378231</c:v>
                </c:pt>
                <c:pt idx="3">
                  <c:v>2.212847</c:v>
                </c:pt>
                <c:pt idx="4">
                  <c:v>2.2128969999999999</c:v>
                </c:pt>
                <c:pt idx="5">
                  <c:v>2.2129690000000002</c:v>
                </c:pt>
                <c:pt idx="6">
                  <c:v>1.7143090000000001</c:v>
                </c:pt>
                <c:pt idx="7">
                  <c:v>1.7143539999999999</c:v>
                </c:pt>
                <c:pt idx="8">
                  <c:v>1.7142580000000001</c:v>
                </c:pt>
                <c:pt idx="9">
                  <c:v>0.96603899999999998</c:v>
                </c:pt>
                <c:pt idx="10">
                  <c:v>0.96605200000000002</c:v>
                </c:pt>
                <c:pt idx="11">
                  <c:v>0.96612299999999995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2.3782549999999998</c:v>
                </c:pt>
                <c:pt idx="16">
                  <c:v>2.3782459999999999</c:v>
                </c:pt>
                <c:pt idx="17">
                  <c:v>2.378244</c:v>
                </c:pt>
                <c:pt idx="18">
                  <c:v>2.1939310000000001</c:v>
                </c:pt>
                <c:pt idx="19">
                  <c:v>2.1938610000000001</c:v>
                </c:pt>
                <c:pt idx="20">
                  <c:v>2.1939470000000001</c:v>
                </c:pt>
                <c:pt idx="21">
                  <c:v>1.6760120000000001</c:v>
                </c:pt>
                <c:pt idx="22">
                  <c:v>1.6760349999999999</c:v>
                </c:pt>
                <c:pt idx="23">
                  <c:v>1.676031</c:v>
                </c:pt>
                <c:pt idx="24">
                  <c:v>0.91924700000000004</c:v>
                </c:pt>
                <c:pt idx="25">
                  <c:v>0.91935900000000004</c:v>
                </c:pt>
                <c:pt idx="26">
                  <c:v>0.91899200000000003</c:v>
                </c:pt>
                <c:pt idx="27">
                  <c:v>2.378212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(Sheet1!$K$3:$K$12,Sheet1!$K$18:$K$30)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0.375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-0.125</c:v>
                </c:pt>
                <c:pt idx="14">
                  <c:v>-0.125</c:v>
                </c:pt>
                <c:pt idx="15">
                  <c:v>-0.125</c:v>
                </c:pt>
                <c:pt idx="16">
                  <c:v>-0.25</c:v>
                </c:pt>
                <c:pt idx="17">
                  <c:v>-0.25</c:v>
                </c:pt>
                <c:pt idx="18">
                  <c:v>-0.25</c:v>
                </c:pt>
                <c:pt idx="19">
                  <c:v>-0.375</c:v>
                </c:pt>
                <c:pt idx="20">
                  <c:v>-0.375</c:v>
                </c:pt>
                <c:pt idx="21">
                  <c:v>-0.375</c:v>
                </c:pt>
                <c:pt idx="22">
                  <c:v>0</c:v>
                </c:pt>
              </c:numCache>
            </c:numRef>
          </c:xVal>
          <c:yVal>
            <c:numRef>
              <c:f>(Sheet1!$J$3:$J$12,Sheet1!$J$18:$J$30)</c:f>
              <c:numCache>
                <c:formatCode>General</c:formatCode>
                <c:ptCount val="23"/>
                <c:pt idx="0">
                  <c:v>2.3782386666666664</c:v>
                </c:pt>
                <c:pt idx="3">
                  <c:v>2.2129043333333334</c:v>
                </c:pt>
                <c:pt idx="6">
                  <c:v>1.714307</c:v>
                </c:pt>
                <c:pt idx="9">
                  <c:v>0.96607133333333328</c:v>
                </c:pt>
                <c:pt idx="10">
                  <c:v>2.3782483333333335</c:v>
                </c:pt>
                <c:pt idx="13">
                  <c:v>2.1939130000000002</c:v>
                </c:pt>
                <c:pt idx="16">
                  <c:v>1.676026</c:v>
                </c:pt>
                <c:pt idx="19">
                  <c:v>0.91919933333333326</c:v>
                </c:pt>
                <c:pt idx="22">
                  <c:v>2.378212</c:v>
                </c:pt>
              </c:numCache>
            </c:numRef>
          </c:yVal>
        </c:ser>
        <c:ser>
          <c:idx val="2"/>
          <c:order val="2"/>
          <c:tx>
            <c:v>calculation</c:v>
          </c:tx>
          <c:spPr>
            <a:ln w="28575">
              <a:noFill/>
            </a:ln>
          </c:spPr>
          <c:marker>
            <c:symbol val="none"/>
          </c:marker>
          <c:trendline>
            <c:trendlineType val="poly"/>
            <c:order val="6"/>
          </c:trendline>
          <c:xVal>
            <c:numRef>
              <c:f>Sheet1!$B$40:$B$129</c:f>
              <c:numCache>
                <c:formatCode>General</c:formatCode>
                <c:ptCount val="90"/>
                <c:pt idx="0">
                  <c:v>-0.39</c:v>
                </c:pt>
                <c:pt idx="1">
                  <c:v>-0.38</c:v>
                </c:pt>
                <c:pt idx="2">
                  <c:v>-0.37</c:v>
                </c:pt>
                <c:pt idx="3">
                  <c:v>-0.36</c:v>
                </c:pt>
                <c:pt idx="4">
                  <c:v>-0.35</c:v>
                </c:pt>
                <c:pt idx="5">
                  <c:v>-0.33999999999999997</c:v>
                </c:pt>
                <c:pt idx="6">
                  <c:v>-0.32999999999999996</c:v>
                </c:pt>
                <c:pt idx="7">
                  <c:v>-0.31999999999999995</c:v>
                </c:pt>
                <c:pt idx="8">
                  <c:v>-0.30999999999999994</c:v>
                </c:pt>
                <c:pt idx="9">
                  <c:v>-0.29999999999999993</c:v>
                </c:pt>
                <c:pt idx="10">
                  <c:v>-0.28999999999999992</c:v>
                </c:pt>
                <c:pt idx="11">
                  <c:v>-0.27999999999999992</c:v>
                </c:pt>
                <c:pt idx="12">
                  <c:v>-0.26999999999999991</c:v>
                </c:pt>
                <c:pt idx="13">
                  <c:v>-0.2599999999999999</c:v>
                </c:pt>
                <c:pt idx="14">
                  <c:v>-0.24999999999999989</c:v>
                </c:pt>
                <c:pt idx="15">
                  <c:v>-0.23999999999999988</c:v>
                </c:pt>
                <c:pt idx="16">
                  <c:v>-0.22999999999999987</c:v>
                </c:pt>
                <c:pt idx="17">
                  <c:v>-0.21999999999999986</c:v>
                </c:pt>
                <c:pt idx="18">
                  <c:v>-0.20999999999999985</c:v>
                </c:pt>
                <c:pt idx="19">
                  <c:v>-0.19999999999999984</c:v>
                </c:pt>
                <c:pt idx="20">
                  <c:v>-0.18999999999999984</c:v>
                </c:pt>
                <c:pt idx="21">
                  <c:v>-0.17999999999999983</c:v>
                </c:pt>
                <c:pt idx="22">
                  <c:v>-0.16999999999999982</c:v>
                </c:pt>
                <c:pt idx="23">
                  <c:v>-0.15999999999999981</c:v>
                </c:pt>
                <c:pt idx="24">
                  <c:v>-0.1499999999999998</c:v>
                </c:pt>
                <c:pt idx="25">
                  <c:v>-0.13999999999999979</c:v>
                </c:pt>
                <c:pt idx="26">
                  <c:v>-0.12999999999999978</c:v>
                </c:pt>
                <c:pt idx="27">
                  <c:v>-0.11999999999999979</c:v>
                </c:pt>
                <c:pt idx="28">
                  <c:v>-0.10999999999999979</c:v>
                </c:pt>
                <c:pt idx="29">
                  <c:v>-9.9999999999999797E-2</c:v>
                </c:pt>
                <c:pt idx="30">
                  <c:v>-8.9999999999999802E-2</c:v>
                </c:pt>
                <c:pt idx="31">
                  <c:v>-7.9999999999999807E-2</c:v>
                </c:pt>
                <c:pt idx="32">
                  <c:v>-6.9999999999999812E-2</c:v>
                </c:pt>
                <c:pt idx="33">
                  <c:v>-5.999999999999981E-2</c:v>
                </c:pt>
                <c:pt idx="34">
                  <c:v>-4.9999999999999808E-2</c:v>
                </c:pt>
                <c:pt idx="35">
                  <c:v>-3.9999999999999807E-2</c:v>
                </c:pt>
                <c:pt idx="36">
                  <c:v>-2.9999999999999805E-2</c:v>
                </c:pt>
                <c:pt idx="37">
                  <c:v>-1.9999999999999803E-2</c:v>
                </c:pt>
                <c:pt idx="38">
                  <c:v>-9.9999999999998024E-3</c:v>
                </c:pt>
                <c:pt idx="39">
                  <c:v>1.9775847626135601E-16</c:v>
                </c:pt>
                <c:pt idx="40">
                  <c:v>1.0000000000000198E-2</c:v>
                </c:pt>
                <c:pt idx="41">
                  <c:v>2.0000000000000198E-2</c:v>
                </c:pt>
                <c:pt idx="42">
                  <c:v>3.00000000000002E-2</c:v>
                </c:pt>
                <c:pt idx="43">
                  <c:v>4.0000000000000202E-2</c:v>
                </c:pt>
                <c:pt idx="44">
                  <c:v>5.0000000000000204E-2</c:v>
                </c:pt>
                <c:pt idx="45">
                  <c:v>6.0000000000000206E-2</c:v>
                </c:pt>
                <c:pt idx="46">
                  <c:v>7.0000000000000201E-2</c:v>
                </c:pt>
                <c:pt idx="47">
                  <c:v>8.0000000000000196E-2</c:v>
                </c:pt>
                <c:pt idx="48">
                  <c:v>9.0000000000000191E-2</c:v>
                </c:pt>
                <c:pt idx="49">
                  <c:v>0.10000000000000019</c:v>
                </c:pt>
                <c:pt idx="50">
                  <c:v>0.11000000000000018</c:v>
                </c:pt>
                <c:pt idx="51">
                  <c:v>0.12000000000000018</c:v>
                </c:pt>
                <c:pt idx="52">
                  <c:v>0.13000000000000017</c:v>
                </c:pt>
                <c:pt idx="53">
                  <c:v>0.14000000000000018</c:v>
                </c:pt>
                <c:pt idx="54">
                  <c:v>0.15000000000000019</c:v>
                </c:pt>
                <c:pt idx="55">
                  <c:v>0.1600000000000002</c:v>
                </c:pt>
                <c:pt idx="56">
                  <c:v>0.17000000000000021</c:v>
                </c:pt>
                <c:pt idx="57">
                  <c:v>0.18000000000000022</c:v>
                </c:pt>
                <c:pt idx="58">
                  <c:v>0.19000000000000022</c:v>
                </c:pt>
                <c:pt idx="59">
                  <c:v>0.20000000000000023</c:v>
                </c:pt>
                <c:pt idx="60">
                  <c:v>0.21000000000000024</c:v>
                </c:pt>
                <c:pt idx="61">
                  <c:v>0.22000000000000025</c:v>
                </c:pt>
                <c:pt idx="62">
                  <c:v>0.23000000000000026</c:v>
                </c:pt>
                <c:pt idx="63">
                  <c:v>0.24000000000000027</c:v>
                </c:pt>
                <c:pt idx="64">
                  <c:v>0.25000000000000028</c:v>
                </c:pt>
                <c:pt idx="65">
                  <c:v>0.26000000000000029</c:v>
                </c:pt>
                <c:pt idx="66">
                  <c:v>0.2700000000000003</c:v>
                </c:pt>
                <c:pt idx="67">
                  <c:v>0.2800000000000003</c:v>
                </c:pt>
                <c:pt idx="68">
                  <c:v>0.29000000000000031</c:v>
                </c:pt>
                <c:pt idx="69">
                  <c:v>0.30000000000000032</c:v>
                </c:pt>
                <c:pt idx="70">
                  <c:v>0.31000000000000033</c:v>
                </c:pt>
                <c:pt idx="71">
                  <c:v>0.32000000000000034</c:v>
                </c:pt>
                <c:pt idx="72">
                  <c:v>0.33000000000000035</c:v>
                </c:pt>
                <c:pt idx="73">
                  <c:v>0.34000000000000036</c:v>
                </c:pt>
                <c:pt idx="74">
                  <c:v>0.35000000000000037</c:v>
                </c:pt>
                <c:pt idx="75">
                  <c:v>0.36000000000000038</c:v>
                </c:pt>
                <c:pt idx="76">
                  <c:v>0.37000000000000038</c:v>
                </c:pt>
                <c:pt idx="77">
                  <c:v>0.38000000000000039</c:v>
                </c:pt>
                <c:pt idx="78">
                  <c:v>0.3900000000000004</c:v>
                </c:pt>
                <c:pt idx="79">
                  <c:v>0.40000000000000041</c:v>
                </c:pt>
                <c:pt idx="80">
                  <c:v>0.41000000000000042</c:v>
                </c:pt>
                <c:pt idx="81">
                  <c:v>0.42000000000000043</c:v>
                </c:pt>
                <c:pt idx="82">
                  <c:v>0.43000000000000044</c:v>
                </c:pt>
                <c:pt idx="83">
                  <c:v>0.44000000000000045</c:v>
                </c:pt>
                <c:pt idx="84">
                  <c:v>0.45000000000000046</c:v>
                </c:pt>
                <c:pt idx="85">
                  <c:v>0.46000000000000046</c:v>
                </c:pt>
                <c:pt idx="86">
                  <c:v>0.47000000000000047</c:v>
                </c:pt>
                <c:pt idx="87">
                  <c:v>0.48000000000000048</c:v>
                </c:pt>
                <c:pt idx="88">
                  <c:v>0.49000000000000049</c:v>
                </c:pt>
                <c:pt idx="89">
                  <c:v>0.50000000000000044</c:v>
                </c:pt>
              </c:numCache>
            </c:numRef>
          </c:xVal>
          <c:yVal>
            <c:numRef>
              <c:f>Sheet1!$C$40:$C$129</c:f>
              <c:numCache>
                <c:formatCode>General</c:formatCode>
                <c:ptCount val="90"/>
                <c:pt idx="0">
                  <c:v>0.80528135561345149</c:v>
                </c:pt>
                <c:pt idx="1">
                  <c:v>0.87514220813490762</c:v>
                </c:pt>
                <c:pt idx="2">
                  <c:v>0.94413940076368519</c:v>
                </c:pt>
                <c:pt idx="3">
                  <c:v>1.0122048415857758</c:v>
                </c:pt>
                <c:pt idx="4">
                  <c:v>1.0792713582139175</c:v>
                </c:pt>
                <c:pt idx="5">
                  <c:v>1.1452727640786406</c:v>
                </c:pt>
                <c:pt idx="6">
                  <c:v>1.2101439237464398</c:v>
                </c:pt>
                <c:pt idx="7">
                  <c:v>1.2738208172005965</c:v>
                </c:pt>
                <c:pt idx="8">
                  <c:v>1.3362406030212182</c:v>
                </c:pt>
                <c:pt idx="9">
                  <c:v>1.3973416804021477</c:v>
                </c:pt>
                <c:pt idx="10">
                  <c:v>1.4570637499435364</c:v>
                </c:pt>
                <c:pt idx="11">
                  <c:v>1.5153478731600827</c:v>
                </c:pt>
                <c:pt idx="12">
                  <c:v>1.5721365306462154</c:v>
                </c:pt>
                <c:pt idx="13">
                  <c:v>1.6273736788408157</c:v>
                </c:pt>
                <c:pt idx="14">
                  <c:v>1.6810048053354554</c:v>
                </c:pt>
                <c:pt idx="15">
                  <c:v>1.7329769826715788</c:v>
                </c:pt>
                <c:pt idx="16">
                  <c:v>1.7832389205735208</c:v>
                </c:pt>
                <c:pt idx="17">
                  <c:v>1.8317410165658321</c:v>
                </c:pt>
                <c:pt idx="18">
                  <c:v>1.8784354049249421</c:v>
                </c:pt>
                <c:pt idx="19">
                  <c:v>1.9232760039168608</c:v>
                </c:pt>
                <c:pt idx="20">
                  <c:v>1.9662185612742955</c:v>
                </c:pt>
                <c:pt idx="21">
                  <c:v>2.0072206978683074</c:v>
                </c:pt>
                <c:pt idx="22">
                  <c:v>2.0462419495314035</c:v>
                </c:pt>
                <c:pt idx="23">
                  <c:v>2.0832438069907928</c:v>
                </c:pt>
                <c:pt idx="24">
                  <c:v>2.1181897538723993</c:v>
                </c:pt>
                <c:pt idx="25">
                  <c:v>2.1510453027381207</c:v>
                </c:pt>
                <c:pt idx="26">
                  <c:v>2.181778029120776</c:v>
                </c:pt>
                <c:pt idx="27">
                  <c:v>2.2103576035231436</c:v>
                </c:pt>
                <c:pt idx="28">
                  <c:v>2.2367558213495227</c:v>
                </c:pt>
                <c:pt idx="29">
                  <c:v>2.2609466307402699</c:v>
                </c:pt>
                <c:pt idx="30">
                  <c:v>2.2829061582818433</c:v>
                </c:pt>
                <c:pt idx="31">
                  <c:v>2.302612732566987</c:v>
                </c:pt>
                <c:pt idx="32">
                  <c:v>2.3200469055817963</c:v>
                </c:pt>
                <c:pt idx="33">
                  <c:v>2.3351914718985647</c:v>
                </c:pt>
                <c:pt idx="34">
                  <c:v>2.3480314856554676</c:v>
                </c:pt>
                <c:pt idx="35">
                  <c:v>2.3585542753063264</c:v>
                </c:pt>
                <c:pt idx="36">
                  <c:v>2.366749456125897</c:v>
                </c:pt>
                <c:pt idx="37">
                  <c:v>2.3726089404583437</c:v>
                </c:pt>
                <c:pt idx="38">
                  <c:v>2.3761269456987795</c:v>
                </c:pt>
                <c:pt idx="39">
                  <c:v>2.3773</c:v>
                </c:pt>
                <c:pt idx="40">
                  <c:v>2.3761269456987795</c:v>
                </c:pt>
                <c:pt idx="41">
                  <c:v>2.3726089404583437</c:v>
                </c:pt>
                <c:pt idx="42">
                  <c:v>2.3667494561258966</c:v>
                </c:pt>
                <c:pt idx="43">
                  <c:v>2.3585542753063256</c:v>
                </c:pt>
                <c:pt idx="44">
                  <c:v>2.3480314856554672</c:v>
                </c:pt>
                <c:pt idx="45">
                  <c:v>2.3351914718985642</c:v>
                </c:pt>
                <c:pt idx="46">
                  <c:v>2.3200469055817954</c:v>
                </c:pt>
                <c:pt idx="47">
                  <c:v>2.3026127325669861</c:v>
                </c:pt>
                <c:pt idx="48">
                  <c:v>2.2829061582818424</c:v>
                </c:pt>
                <c:pt idx="49">
                  <c:v>2.2609466307402686</c:v>
                </c:pt>
                <c:pt idx="50">
                  <c:v>2.2367558213495218</c:v>
                </c:pt>
                <c:pt idx="51">
                  <c:v>2.2103576035231423</c:v>
                </c:pt>
                <c:pt idx="52">
                  <c:v>2.1817780291207747</c:v>
                </c:pt>
                <c:pt idx="53">
                  <c:v>2.1510453027381198</c:v>
                </c:pt>
                <c:pt idx="54">
                  <c:v>2.1181897538723979</c:v>
                </c:pt>
                <c:pt idx="55">
                  <c:v>2.0832438069907915</c:v>
                </c:pt>
                <c:pt idx="56">
                  <c:v>2.0462419495314021</c:v>
                </c:pt>
                <c:pt idx="57">
                  <c:v>2.007220697868306</c:v>
                </c:pt>
                <c:pt idx="58">
                  <c:v>1.966218561274294</c:v>
                </c:pt>
                <c:pt idx="59">
                  <c:v>1.9232760039168588</c:v>
                </c:pt>
                <c:pt idx="60">
                  <c:v>1.8784354049249405</c:v>
                </c:pt>
                <c:pt idx="61">
                  <c:v>1.8317410165658301</c:v>
                </c:pt>
                <c:pt idx="62">
                  <c:v>1.7832389205735188</c:v>
                </c:pt>
                <c:pt idx="63">
                  <c:v>1.7329769826715766</c:v>
                </c:pt>
                <c:pt idx="64">
                  <c:v>1.6810048053354536</c:v>
                </c:pt>
                <c:pt idx="65">
                  <c:v>1.6273736788408135</c:v>
                </c:pt>
                <c:pt idx="66">
                  <c:v>1.5721365306462134</c:v>
                </c:pt>
                <c:pt idx="67">
                  <c:v>1.5153478731600805</c:v>
                </c:pt>
                <c:pt idx="68">
                  <c:v>1.4570637499435344</c:v>
                </c:pt>
                <c:pt idx="69">
                  <c:v>1.3973416804021455</c:v>
                </c:pt>
                <c:pt idx="70">
                  <c:v>1.3362406030212157</c:v>
                </c:pt>
                <c:pt idx="71">
                  <c:v>1.2738208172005945</c:v>
                </c:pt>
                <c:pt idx="72">
                  <c:v>1.2101439237464375</c:v>
                </c:pt>
                <c:pt idx="73">
                  <c:v>1.145272764078638</c:v>
                </c:pt>
                <c:pt idx="74">
                  <c:v>1.0792713582139151</c:v>
                </c:pt>
                <c:pt idx="75">
                  <c:v>1.0122048415857736</c:v>
                </c:pt>
                <c:pt idx="76">
                  <c:v>0.9441394007636823</c:v>
                </c:pt>
                <c:pt idx="77">
                  <c:v>0.87514220813490462</c:v>
                </c:pt>
                <c:pt idx="78">
                  <c:v>0.80528135561344905</c:v>
                </c:pt>
                <c:pt idx="79">
                  <c:v>0.73462578744155327</c:v>
                </c:pt>
                <c:pt idx="80">
                  <c:v>0.6632452321500294</c:v>
                </c:pt>
                <c:pt idx="81">
                  <c:v>0.59121013374460574</c:v>
                </c:pt>
                <c:pt idx="82">
                  <c:v>0.51859158218618084</c:v>
                </c:pt>
                <c:pt idx="83">
                  <c:v>0.4454612432336027</c:v>
                </c:pt>
                <c:pt idx="84">
                  <c:v>0.37189128771819929</c:v>
                </c:pt>
                <c:pt idx="85">
                  <c:v>0.29795432031986679</c:v>
                </c:pt>
                <c:pt idx="86">
                  <c:v>0.22372330791499817</c:v>
                </c:pt>
                <c:pt idx="87">
                  <c:v>0.14927150756697311</c:v>
                </c:pt>
                <c:pt idx="88">
                  <c:v>7.4672394230262951E-2</c:v>
                </c:pt>
                <c:pt idx="89">
                  <c:v>-4.1176049526528841E-7</c:v>
                </c:pt>
              </c:numCache>
            </c:numRef>
          </c:yVal>
        </c:ser>
        <c:axId val="58551296"/>
        <c:axId val="58555392"/>
      </c:scatterChart>
      <c:valAx>
        <c:axId val="5855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1" i="0" baseline="0"/>
                  <a:t>Phase/</a:t>
                </a:r>
                <a:r>
                  <a:rPr lang="en-US" sz="1100" b="1" i="0" baseline="0">
                    <a:sym typeface="Symbol"/>
                  </a:rPr>
                  <a:t></a:t>
                </a:r>
                <a:endParaRPr lang="en-US" sz="1100" b="1" i="0" baseline="0"/>
              </a:p>
            </c:rich>
          </c:tx>
          <c:layout>
            <c:manualLayout>
              <c:xMode val="edge"/>
              <c:yMode val="edge"/>
              <c:x val="0.42297532233915375"/>
              <c:y val="0.8831544715447156"/>
            </c:manualLayout>
          </c:layout>
        </c:title>
        <c:numFmt formatCode="General" sourceLinked="1"/>
        <c:tickLblPos val="nextTo"/>
        <c:crossAx val="58555392"/>
        <c:crossesAt val="0"/>
        <c:crossBetween val="midCat"/>
      </c:valAx>
      <c:valAx>
        <c:axId val="58555392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58551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Gap change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Gap Encoder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Sheet1!$K$4:$K$31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-0.125</c:v>
                </c:pt>
                <c:pt idx="18">
                  <c:v>-0.125</c:v>
                </c:pt>
                <c:pt idx="19">
                  <c:v>-0.125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-0.375</c:v>
                </c:pt>
                <c:pt idx="24">
                  <c:v>-0.375</c:v>
                </c:pt>
                <c:pt idx="25">
                  <c:v>-0.375</c:v>
                </c:pt>
                <c:pt idx="26">
                  <c:v>0</c:v>
                </c:pt>
                <c:pt idx="27">
                  <c:v>0</c:v>
                </c:pt>
              </c:numCache>
            </c:numRef>
          </c:xVal>
          <c:yVal>
            <c:numRef>
              <c:f>Sheet1!$M$4:$M$31</c:f>
              <c:numCache>
                <c:formatCode>General</c:formatCode>
                <c:ptCount val="28"/>
                <c:pt idx="0">
                  <c:v>-0.19999999999953388</c:v>
                </c:pt>
                <c:pt idx="3">
                  <c:v>0.19999999999953388</c:v>
                </c:pt>
                <c:pt idx="6">
                  <c:v>-0.49999999999883471</c:v>
                </c:pt>
                <c:pt idx="9">
                  <c:v>-0.19999999999953388</c:v>
                </c:pt>
                <c:pt idx="12">
                  <c:v>1.0000000000012221</c:v>
                </c:pt>
                <c:pt idx="15">
                  <c:v>-0.39999999999906777</c:v>
                </c:pt>
                <c:pt idx="18">
                  <c:v>9.9999999999766942E-2</c:v>
                </c:pt>
                <c:pt idx="21">
                  <c:v>-0.19999999999953388</c:v>
                </c:pt>
                <c:pt idx="24">
                  <c:v>-0.19999999999953388</c:v>
                </c:pt>
                <c:pt idx="26">
                  <c:v>-0.19999999999953388</c:v>
                </c:pt>
                <c:pt idx="27">
                  <c:v>0.69999999999836859</c:v>
                </c:pt>
              </c:numCache>
            </c:numRef>
          </c:yVal>
        </c:ser>
        <c:ser>
          <c:idx val="1"/>
          <c:order val="1"/>
          <c:tx>
            <c:v>Linear gage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Sheet1!$K$4:$K$31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-0.125</c:v>
                </c:pt>
                <c:pt idx="18">
                  <c:v>-0.125</c:v>
                </c:pt>
                <c:pt idx="19">
                  <c:v>-0.125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-0.375</c:v>
                </c:pt>
                <c:pt idx="24">
                  <c:v>-0.375</c:v>
                </c:pt>
                <c:pt idx="25">
                  <c:v>-0.375</c:v>
                </c:pt>
                <c:pt idx="26">
                  <c:v>0</c:v>
                </c:pt>
                <c:pt idx="27">
                  <c:v>0</c:v>
                </c:pt>
              </c:numCache>
            </c:numRef>
          </c:xVal>
          <c:yVal>
            <c:numRef>
              <c:f>Sheet1!$N$4:$N$31</c:f>
              <c:numCache>
                <c:formatCode>General</c:formatCode>
                <c:ptCount val="28"/>
                <c:pt idx="0">
                  <c:v>5.0000000000007816</c:v>
                </c:pt>
                <c:pt idx="3">
                  <c:v>2.4999999999995026</c:v>
                </c:pt>
                <c:pt idx="6">
                  <c:v>-1.9999999999988916</c:v>
                </c:pt>
                <c:pt idx="9">
                  <c:v>-7.5000000000002842</c:v>
                </c:pt>
                <c:pt idx="12">
                  <c:v>-10.500000000000398</c:v>
                </c:pt>
                <c:pt idx="15">
                  <c:v>3.5000000000007248</c:v>
                </c:pt>
                <c:pt idx="18">
                  <c:v>2.0000000000006679</c:v>
                </c:pt>
                <c:pt idx="21">
                  <c:v>-0.99999999999944578</c:v>
                </c:pt>
                <c:pt idx="24">
                  <c:v>-5.4999999999996163</c:v>
                </c:pt>
                <c:pt idx="26">
                  <c:v>6.5000000000008384</c:v>
                </c:pt>
                <c:pt idx="27">
                  <c:v>6.9999999999996732</c:v>
                </c:pt>
              </c:numCache>
            </c:numRef>
          </c:yVal>
        </c:ser>
        <c:axId val="69325184"/>
        <c:axId val="69433600"/>
      </c:scatterChart>
      <c:valAx>
        <c:axId val="69325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Phase/</a:t>
                </a:r>
                <a:r>
                  <a:rPr lang="en-US">
                    <a:sym typeface="Symbol"/>
                  </a:rPr>
                  <a:t>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69433600"/>
        <c:crossesAt val="-12"/>
        <c:crossBetween val="midCat"/>
      </c:valAx>
      <c:valAx>
        <c:axId val="694336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  <c:layout/>
        </c:title>
        <c:numFmt formatCode="General" sourceLinked="1"/>
        <c:tickLblPos val="nextTo"/>
        <c:crossAx val="69325184"/>
        <c:crossesAt val="-0.5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180975</xdr:colOff>
      <xdr:row>2</xdr:row>
      <xdr:rowOff>47625</xdr:rowOff>
    </xdr:from>
    <xdr:to>
      <xdr:col>32</xdr:col>
      <xdr:colOff>438150</xdr:colOff>
      <xdr:row>21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19049</xdr:colOff>
      <xdr:row>25</xdr:row>
      <xdr:rowOff>19050</xdr:rowOff>
    </xdr:from>
    <xdr:to>
      <xdr:col>33</xdr:col>
      <xdr:colOff>238124</xdr:colOff>
      <xdr:row>39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9"/>
  <sheetViews>
    <sheetView tabSelected="1" topLeftCell="A96" workbookViewId="0">
      <selection activeCell="G101" activeCellId="1" sqref="B101:B107 G101:G107"/>
    </sheetView>
  </sheetViews>
  <sheetFormatPr defaultRowHeight="15"/>
  <cols>
    <col min="11" max="11" width="12" bestFit="1" customWidth="1"/>
  </cols>
  <sheetData>
    <row r="1" spans="1:14" ht="15.75" thickBot="1">
      <c r="A1" s="15" t="s">
        <v>0</v>
      </c>
      <c r="B1" s="17" t="s">
        <v>1</v>
      </c>
      <c r="C1" s="18"/>
      <c r="D1" s="18"/>
      <c r="E1" s="18"/>
      <c r="F1" s="18"/>
      <c r="G1" s="19"/>
      <c r="H1" s="15" t="s">
        <v>2</v>
      </c>
      <c r="I1" s="15" t="s">
        <v>3</v>
      </c>
      <c r="K1">
        <f>0.1211/2/9.8272</f>
        <v>6.1614702051449042E-3</v>
      </c>
      <c r="L1">
        <f>K1*57</f>
        <v>0.35120380169325954</v>
      </c>
      <c r="N1">
        <f>0.0675/2/10.218</f>
        <v>3.3029947152084559E-3</v>
      </c>
    </row>
    <row r="2" spans="1:14" ht="15.75" thickBot="1">
      <c r="A2" s="16"/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16"/>
      <c r="I2" s="16"/>
    </row>
    <row r="3" spans="1:14" ht="15.75" thickBot="1">
      <c r="A3" s="12">
        <v>0</v>
      </c>
      <c r="B3" s="2">
        <v>30.951000000000001</v>
      </c>
      <c r="C3" s="2">
        <v>29.228000000000002</v>
      </c>
      <c r="D3" s="1"/>
      <c r="E3" s="1"/>
      <c r="F3" s="1"/>
      <c r="G3" s="1"/>
      <c r="H3" s="1">
        <v>168</v>
      </c>
      <c r="I3" s="1">
        <v>2.3782390000000002</v>
      </c>
      <c r="J3">
        <f>AVERAGE(I3:I5)</f>
        <v>2.3782386666666664</v>
      </c>
      <c r="K3">
        <v>0</v>
      </c>
    </row>
    <row r="4" spans="1:14" ht="15.75" thickBot="1">
      <c r="A4" s="13"/>
      <c r="B4" s="1">
        <v>30.948</v>
      </c>
      <c r="C4" s="1">
        <v>29.23</v>
      </c>
      <c r="D4" s="1">
        <v>28.638000000000002</v>
      </c>
      <c r="E4" s="1">
        <v>28.073</v>
      </c>
      <c r="F4" s="1">
        <v>24.999600000000001</v>
      </c>
      <c r="G4" s="1">
        <v>10.262</v>
      </c>
      <c r="H4" s="1">
        <v>169</v>
      </c>
      <c r="I4" s="1">
        <v>2.3782459999999999</v>
      </c>
      <c r="K4" s="5">
        <v>0</v>
      </c>
      <c r="M4">
        <f>(F4-24.9998)*1000</f>
        <v>-0.19999999999953388</v>
      </c>
      <c r="N4">
        <f>(G4-10.257)*1000</f>
        <v>5.0000000000007816</v>
      </c>
    </row>
    <row r="5" spans="1:14" ht="15.75" thickBot="1">
      <c r="A5" s="14"/>
      <c r="B5" s="3"/>
      <c r="C5" s="1"/>
      <c r="D5" s="1"/>
      <c r="E5" s="1"/>
      <c r="F5" s="1"/>
      <c r="G5" s="1"/>
      <c r="H5" s="1">
        <v>170</v>
      </c>
      <c r="I5" s="1">
        <v>2.378231</v>
      </c>
      <c r="K5">
        <v>0</v>
      </c>
    </row>
    <row r="6" spans="1:14" ht="15.75" thickBot="1">
      <c r="A6" s="9" t="s">
        <v>11</v>
      </c>
      <c r="B6" s="4">
        <v>38.076000000000001</v>
      </c>
      <c r="C6" s="2">
        <v>36.353000000000002</v>
      </c>
      <c r="D6" s="1"/>
      <c r="E6" s="1"/>
      <c r="F6" s="1"/>
      <c r="G6" s="1"/>
      <c r="H6" s="1">
        <v>171</v>
      </c>
      <c r="I6" s="1">
        <v>2.212847</v>
      </c>
      <c r="J6">
        <f>AVERAGE(I6:I8)</f>
        <v>2.2129043333333334</v>
      </c>
      <c r="K6">
        <v>0.125</v>
      </c>
    </row>
    <row r="7" spans="1:14" ht="15.75" thickBot="1">
      <c r="A7" s="10"/>
      <c r="B7" s="3">
        <v>38.076000000000001</v>
      </c>
      <c r="C7" s="1">
        <v>36.353000000000002</v>
      </c>
      <c r="D7" s="1">
        <v>28.638999999999999</v>
      </c>
      <c r="E7" s="1">
        <v>28.073</v>
      </c>
      <c r="F7" s="1">
        <v>25</v>
      </c>
      <c r="G7" s="1">
        <v>10.259499999999999</v>
      </c>
      <c r="H7" s="1">
        <v>172</v>
      </c>
      <c r="I7" s="1">
        <v>2.2128969999999999</v>
      </c>
      <c r="K7">
        <v>0.125</v>
      </c>
      <c r="M7">
        <f>(F7-24.9998)*1000</f>
        <v>0.19999999999953388</v>
      </c>
      <c r="N7">
        <f>(G7-10.257)*1000</f>
        <v>2.4999999999995026</v>
      </c>
    </row>
    <row r="8" spans="1:14" ht="15.75" thickBot="1">
      <c r="A8" s="11"/>
      <c r="B8" s="3"/>
      <c r="C8" s="1"/>
      <c r="D8" s="1"/>
      <c r="E8" s="1"/>
      <c r="F8" s="1"/>
      <c r="G8" s="1"/>
      <c r="H8" s="1">
        <v>173</v>
      </c>
      <c r="I8" s="1">
        <v>2.2129690000000002</v>
      </c>
      <c r="K8">
        <v>0.125</v>
      </c>
    </row>
    <row r="9" spans="1:14" ht="15.75" thickBot="1">
      <c r="A9" s="9" t="s">
        <v>12</v>
      </c>
      <c r="B9" s="4">
        <v>45.201000000000001</v>
      </c>
      <c r="C9" s="2">
        <v>43.478000000000002</v>
      </c>
      <c r="D9" s="1"/>
      <c r="E9" s="1"/>
      <c r="F9" s="1"/>
      <c r="G9" s="1"/>
      <c r="H9" s="1">
        <v>174</v>
      </c>
      <c r="I9" s="1">
        <v>1.7143090000000001</v>
      </c>
      <c r="J9">
        <f>AVERAGE(I9:I11)</f>
        <v>1.714307</v>
      </c>
      <c r="K9">
        <v>0.25</v>
      </c>
    </row>
    <row r="10" spans="1:14" ht="15.75" thickBot="1">
      <c r="A10" s="10"/>
      <c r="B10" s="3">
        <v>45.201000000000001</v>
      </c>
      <c r="C10" s="1">
        <v>43.478999999999999</v>
      </c>
      <c r="D10" s="1">
        <v>28.638999999999999</v>
      </c>
      <c r="E10" s="1">
        <v>28.071999999999999</v>
      </c>
      <c r="F10" s="1">
        <v>24.999300000000002</v>
      </c>
      <c r="G10" s="1">
        <v>10.255000000000001</v>
      </c>
      <c r="H10" s="1">
        <v>175</v>
      </c>
      <c r="I10" s="1">
        <v>1.7143539999999999</v>
      </c>
      <c r="K10">
        <v>0.25</v>
      </c>
      <c r="M10">
        <f>(F10-24.9998)*1000</f>
        <v>-0.49999999999883471</v>
      </c>
      <c r="N10">
        <f>(G10-10.257)*1000</f>
        <v>-1.9999999999988916</v>
      </c>
    </row>
    <row r="11" spans="1:14" ht="15.75" thickBot="1">
      <c r="A11" s="11"/>
      <c r="B11" s="3"/>
      <c r="C11" s="1"/>
      <c r="D11" s="1"/>
      <c r="E11" s="1"/>
      <c r="F11" s="1"/>
      <c r="G11" s="1"/>
      <c r="H11" s="1">
        <v>176</v>
      </c>
      <c r="I11" s="1">
        <v>1.7142580000000001</v>
      </c>
      <c r="K11">
        <v>0.25</v>
      </c>
    </row>
    <row r="12" spans="1:14" ht="15.75" thickBot="1">
      <c r="A12" s="12" t="s">
        <v>10</v>
      </c>
      <c r="B12" s="4">
        <v>52.326000000000001</v>
      </c>
      <c r="C12" s="2">
        <v>50.603000000000002</v>
      </c>
      <c r="D12" s="1"/>
      <c r="E12" s="1"/>
      <c r="F12" s="1"/>
      <c r="G12" s="1"/>
      <c r="H12" s="1">
        <v>177</v>
      </c>
      <c r="I12" s="1">
        <v>0.96603899999999998</v>
      </c>
      <c r="J12">
        <f>AVERAGE(I12:I14)</f>
        <v>0.96607133333333328</v>
      </c>
      <c r="K12">
        <v>0.375</v>
      </c>
    </row>
    <row r="13" spans="1:14" ht="15.75" thickBot="1">
      <c r="A13" s="13"/>
      <c r="B13" s="3">
        <v>52.326000000000001</v>
      </c>
      <c r="C13" s="1">
        <v>50.603999999999999</v>
      </c>
      <c r="D13" s="1">
        <v>28.638999999999999</v>
      </c>
      <c r="E13" s="1">
        <v>28.071999999999999</v>
      </c>
      <c r="F13" s="1">
        <v>24.999600000000001</v>
      </c>
      <c r="G13" s="1">
        <v>10.249499999999999</v>
      </c>
      <c r="H13" s="1">
        <v>178</v>
      </c>
      <c r="I13" s="1">
        <v>0.96605200000000002</v>
      </c>
      <c r="K13">
        <v>0.375</v>
      </c>
      <c r="M13">
        <f>(F13-24.9998)*1000</f>
        <v>-0.19999999999953388</v>
      </c>
      <c r="N13">
        <f>(G13-10.257)*1000</f>
        <v>-7.5000000000002842</v>
      </c>
    </row>
    <row r="14" spans="1:14" ht="15.75" thickBot="1">
      <c r="A14" s="14"/>
      <c r="B14" s="3"/>
      <c r="C14" s="1"/>
      <c r="D14" s="1"/>
      <c r="E14" s="1"/>
      <c r="F14" s="1"/>
      <c r="G14" s="1"/>
      <c r="H14" s="1">
        <v>179</v>
      </c>
      <c r="I14" s="1">
        <v>0.96612299999999995</v>
      </c>
      <c r="K14">
        <v>0.375</v>
      </c>
    </row>
    <row r="15" spans="1:14" ht="15.75" thickBot="1">
      <c r="A15" s="9" t="s">
        <v>13</v>
      </c>
      <c r="B15" s="4">
        <v>59.451000000000001</v>
      </c>
      <c r="C15" s="2">
        <v>57.728000000000002</v>
      </c>
      <c r="D15" s="1"/>
      <c r="E15" s="1"/>
      <c r="F15" s="1"/>
      <c r="G15" s="1"/>
      <c r="H15" s="1">
        <v>180</v>
      </c>
      <c r="I15" s="1">
        <v>0</v>
      </c>
      <c r="K15">
        <v>0.5</v>
      </c>
    </row>
    <row r="16" spans="1:14" ht="15.75" thickBot="1">
      <c r="A16" s="10"/>
      <c r="B16" s="3">
        <v>59.45</v>
      </c>
      <c r="C16" s="1">
        <v>57.728000000000002</v>
      </c>
      <c r="D16" s="1">
        <v>28.638999999999999</v>
      </c>
      <c r="E16" s="1">
        <v>28.071999999999999</v>
      </c>
      <c r="F16" s="1">
        <v>25.000800000000002</v>
      </c>
      <c r="G16" s="1">
        <v>10.246499999999999</v>
      </c>
      <c r="H16" s="1">
        <v>181</v>
      </c>
      <c r="I16" s="1">
        <v>0</v>
      </c>
      <c r="K16" s="5">
        <v>0.5</v>
      </c>
      <c r="M16">
        <f>(F16-24.9998)*1000</f>
        <v>1.0000000000012221</v>
      </c>
      <c r="N16">
        <f>(G16-10.257)*1000</f>
        <v>-10.500000000000398</v>
      </c>
    </row>
    <row r="17" spans="1:14" ht="15.75" thickBot="1">
      <c r="A17" s="11"/>
      <c r="B17" s="3"/>
      <c r="C17" s="1"/>
      <c r="D17" s="1"/>
      <c r="E17" s="1"/>
      <c r="F17" s="1"/>
      <c r="G17" s="1"/>
      <c r="H17" s="1">
        <v>182</v>
      </c>
      <c r="I17" s="1">
        <v>0</v>
      </c>
      <c r="K17">
        <v>0.5</v>
      </c>
    </row>
    <row r="18" spans="1:14" ht="15.75" thickBot="1">
      <c r="A18" s="12">
        <v>0</v>
      </c>
      <c r="B18" s="4">
        <v>30.951000000000001</v>
      </c>
      <c r="C18" s="2">
        <v>29.228000000000002</v>
      </c>
      <c r="D18" s="1"/>
      <c r="E18" s="1"/>
      <c r="F18" s="1"/>
      <c r="G18" s="1"/>
      <c r="H18" s="1">
        <v>183</v>
      </c>
      <c r="I18" s="1">
        <v>2.3782549999999998</v>
      </c>
      <c r="J18">
        <f>AVERAGE(I18:I20)</f>
        <v>2.3782483333333335</v>
      </c>
      <c r="K18">
        <v>0</v>
      </c>
    </row>
    <row r="19" spans="1:14" ht="15.75" thickBot="1">
      <c r="A19" s="13"/>
      <c r="B19" s="3">
        <v>30.951000000000001</v>
      </c>
      <c r="C19" s="1">
        <v>29.225999999999999</v>
      </c>
      <c r="D19" s="1">
        <v>28.638000000000002</v>
      </c>
      <c r="E19" s="1">
        <v>28.071999999999999</v>
      </c>
      <c r="F19" s="1">
        <v>24.999400000000001</v>
      </c>
      <c r="G19" s="1">
        <v>10.2605</v>
      </c>
      <c r="H19" s="1">
        <v>184</v>
      </c>
      <c r="I19" s="1">
        <v>2.3782459999999999</v>
      </c>
      <c r="K19" s="5">
        <v>0</v>
      </c>
      <c r="M19">
        <f>(F19-24.9998)*1000</f>
        <v>-0.39999999999906777</v>
      </c>
      <c r="N19">
        <f>(G19-10.257)*1000</f>
        <v>3.5000000000007248</v>
      </c>
    </row>
    <row r="20" spans="1:14" ht="15.75" thickBot="1">
      <c r="A20" s="14"/>
      <c r="B20" s="3"/>
      <c r="C20" s="1"/>
      <c r="D20" s="1"/>
      <c r="E20" s="1"/>
      <c r="F20" s="1"/>
      <c r="G20" s="1"/>
      <c r="H20" s="1">
        <v>185</v>
      </c>
      <c r="I20" s="1">
        <v>2.378244</v>
      </c>
      <c r="K20">
        <v>0</v>
      </c>
    </row>
    <row r="21" spans="1:14" ht="15.75" thickBot="1">
      <c r="A21" s="6">
        <v>-0.125</v>
      </c>
      <c r="B21" s="4">
        <v>23.826000000000001</v>
      </c>
      <c r="C21" s="2">
        <v>22.103000000000002</v>
      </c>
      <c r="D21" s="1"/>
      <c r="E21" s="1"/>
      <c r="F21" s="1"/>
      <c r="G21" s="1"/>
      <c r="H21" s="1">
        <v>187</v>
      </c>
      <c r="I21" s="1">
        <v>2.1939310000000001</v>
      </c>
      <c r="J21">
        <f>AVERAGE(I21:I23)</f>
        <v>2.1939130000000002</v>
      </c>
      <c r="K21">
        <v>-0.125</v>
      </c>
    </row>
    <row r="22" spans="1:14" ht="15.75" thickBot="1">
      <c r="A22" s="7"/>
      <c r="B22" s="3">
        <v>23.824999999999999</v>
      </c>
      <c r="C22" s="1">
        <v>22.102</v>
      </c>
      <c r="D22" s="1">
        <v>28.638000000000002</v>
      </c>
      <c r="E22" s="1">
        <v>28.071000000000002</v>
      </c>
      <c r="F22" s="1">
        <v>24.9999</v>
      </c>
      <c r="G22" s="1">
        <v>10.259</v>
      </c>
      <c r="H22" s="1">
        <v>188</v>
      </c>
      <c r="I22" s="1">
        <v>2.1938610000000001</v>
      </c>
      <c r="K22">
        <v>-0.125</v>
      </c>
      <c r="M22">
        <f>(F22-24.9998)*1000</f>
        <v>9.9999999999766942E-2</v>
      </c>
      <c r="N22">
        <f>(G22-10.257)*1000</f>
        <v>2.0000000000006679</v>
      </c>
    </row>
    <row r="23" spans="1:14" ht="15.75" thickBot="1">
      <c r="A23" s="8"/>
      <c r="B23" s="3"/>
      <c r="C23" s="1"/>
      <c r="D23" s="1"/>
      <c r="E23" s="1"/>
      <c r="F23" s="1"/>
      <c r="G23" s="1"/>
      <c r="H23" s="1">
        <v>189</v>
      </c>
      <c r="I23" s="1">
        <v>2.1939470000000001</v>
      </c>
      <c r="K23">
        <v>-0.125</v>
      </c>
    </row>
    <row r="24" spans="1:14" ht="15.75" thickBot="1">
      <c r="A24" s="6">
        <v>-0.25</v>
      </c>
      <c r="B24" s="4">
        <v>16.701000000000001</v>
      </c>
      <c r="C24" s="2">
        <v>14.978</v>
      </c>
      <c r="D24" s="1"/>
      <c r="E24" s="1"/>
      <c r="F24" s="1"/>
      <c r="G24" s="1"/>
      <c r="H24" s="1">
        <v>191</v>
      </c>
      <c r="I24" s="1">
        <v>1.6760120000000001</v>
      </c>
      <c r="J24">
        <f>AVERAGE(I24:I26)</f>
        <v>1.676026</v>
      </c>
      <c r="K24">
        <v>-0.25</v>
      </c>
    </row>
    <row r="25" spans="1:14" ht="15.75" thickBot="1">
      <c r="A25" s="7"/>
      <c r="B25" s="3">
        <v>16.702000000000002</v>
      </c>
      <c r="C25" s="1">
        <v>14.978</v>
      </c>
      <c r="D25" s="1">
        <v>28.638999999999999</v>
      </c>
      <c r="E25" s="1">
        <v>28.071999999999999</v>
      </c>
      <c r="F25" s="1">
        <v>24.999600000000001</v>
      </c>
      <c r="G25" s="1">
        <v>10.256</v>
      </c>
      <c r="H25" s="1">
        <v>192</v>
      </c>
      <c r="I25" s="1">
        <v>1.6760349999999999</v>
      </c>
      <c r="K25">
        <v>-0.25</v>
      </c>
      <c r="M25">
        <f>(F25-24.9998)*1000</f>
        <v>-0.19999999999953388</v>
      </c>
      <c r="N25">
        <f>(G25-10.257)*1000</f>
        <v>-0.99999999999944578</v>
      </c>
    </row>
    <row r="26" spans="1:14" ht="15.75" thickBot="1">
      <c r="A26" s="8"/>
      <c r="B26" s="3"/>
      <c r="C26" s="1"/>
      <c r="D26" s="1"/>
      <c r="E26" s="1"/>
      <c r="F26" s="1"/>
      <c r="G26" s="1"/>
      <c r="H26" s="1">
        <v>193</v>
      </c>
      <c r="I26" s="1">
        <v>1.676031</v>
      </c>
      <c r="K26">
        <v>-0.25</v>
      </c>
    </row>
    <row r="27" spans="1:14" ht="15.75" thickBot="1">
      <c r="A27" s="6">
        <v>-0.375</v>
      </c>
      <c r="B27" s="4">
        <v>9.5760000000000005</v>
      </c>
      <c r="C27" s="2">
        <v>7.8529999999999998</v>
      </c>
      <c r="D27" s="1"/>
      <c r="E27" s="1"/>
      <c r="F27" s="1"/>
      <c r="G27" s="1"/>
      <c r="H27" s="1">
        <v>194</v>
      </c>
      <c r="I27" s="1">
        <v>0.91924700000000004</v>
      </c>
      <c r="J27">
        <f>AVERAGE(I27:I29)</f>
        <v>0.91919933333333326</v>
      </c>
      <c r="K27">
        <v>-0.375</v>
      </c>
    </row>
    <row r="28" spans="1:14" ht="15.75" thickBot="1">
      <c r="A28" s="7"/>
      <c r="B28" s="3">
        <v>9.5760000000000005</v>
      </c>
      <c r="C28" s="1">
        <v>7.8529999999999998</v>
      </c>
      <c r="D28" s="1">
        <v>28.638999999999999</v>
      </c>
      <c r="E28" s="1">
        <v>28.071999999999999</v>
      </c>
      <c r="F28" s="1">
        <v>24.999600000000001</v>
      </c>
      <c r="G28" s="1">
        <v>10.2515</v>
      </c>
      <c r="H28" s="1">
        <v>195</v>
      </c>
      <c r="I28" s="1">
        <v>0.91935900000000004</v>
      </c>
      <c r="K28">
        <v>-0.375</v>
      </c>
      <c r="M28">
        <f>(F28-24.9998)*1000</f>
        <v>-0.19999999999953388</v>
      </c>
      <c r="N28">
        <f>(G28-10.257)*1000</f>
        <v>-5.4999999999996163</v>
      </c>
    </row>
    <row r="29" spans="1:14" ht="15.75" thickBot="1">
      <c r="A29" s="8"/>
      <c r="B29" s="3"/>
      <c r="C29" s="1"/>
      <c r="D29" s="1"/>
      <c r="E29" s="1"/>
      <c r="F29" s="1"/>
      <c r="G29" s="1"/>
      <c r="H29" s="1">
        <v>196</v>
      </c>
      <c r="I29" s="1">
        <v>0.91899200000000003</v>
      </c>
      <c r="K29">
        <v>-0.375</v>
      </c>
    </row>
    <row r="30" spans="1:14" ht="15.75" thickBot="1">
      <c r="A30" s="6">
        <v>0</v>
      </c>
      <c r="B30" s="4">
        <v>30.951000000000001</v>
      </c>
      <c r="C30" s="2">
        <v>29.228000000000002</v>
      </c>
      <c r="D30" s="1"/>
      <c r="E30" s="1"/>
      <c r="F30" s="1">
        <v>24.999600000000001</v>
      </c>
      <c r="G30" s="1">
        <v>10.263500000000001</v>
      </c>
      <c r="H30" s="1">
        <v>197</v>
      </c>
      <c r="I30" s="1">
        <v>2.378212</v>
      </c>
      <c r="J30">
        <f>AVERAGE(I30:I30)</f>
        <v>2.378212</v>
      </c>
      <c r="K30" s="5">
        <v>0</v>
      </c>
      <c r="M30">
        <f>(F30-24.9998)*1000</f>
        <v>-0.19999999999953388</v>
      </c>
      <c r="N30">
        <f>(G30-10.257)*1000</f>
        <v>6.5000000000008384</v>
      </c>
    </row>
    <row r="31" spans="1:14" ht="15.75" thickBot="1">
      <c r="A31" s="8"/>
      <c r="B31" s="3">
        <v>30.951000000000001</v>
      </c>
      <c r="C31" s="1">
        <v>29.228999999999999</v>
      </c>
      <c r="D31" s="1">
        <v>28.638999999999999</v>
      </c>
      <c r="E31" s="1">
        <v>28.073</v>
      </c>
      <c r="F31" s="1">
        <v>25.000499999999999</v>
      </c>
      <c r="G31" s="1">
        <v>10.263999999999999</v>
      </c>
      <c r="H31" s="1">
        <v>198</v>
      </c>
      <c r="I31" s="1">
        <v>2.3779560000000002</v>
      </c>
      <c r="K31" s="5">
        <v>0</v>
      </c>
      <c r="M31">
        <f>(F31-24.9998)*1000</f>
        <v>0.69999999999836859</v>
      </c>
      <c r="N31">
        <f>(G31-10.257)*1000</f>
        <v>6.9999999999996732</v>
      </c>
    </row>
    <row r="32" spans="1:14">
      <c r="F32">
        <f>AVERAGE(F4:F31)</f>
        <v>24.999809090909086</v>
      </c>
      <c r="G32">
        <f>AVERAGE(G4:G31)</f>
        <v>10.256999999999998</v>
      </c>
    </row>
    <row r="35" spans="1:5">
      <c r="A35">
        <v>0.01</v>
      </c>
    </row>
    <row r="36" spans="1:5">
      <c r="A36">
        <v>0.01</v>
      </c>
    </row>
    <row r="37" spans="1:5">
      <c r="A37">
        <v>0.01</v>
      </c>
    </row>
    <row r="38" spans="1:5">
      <c r="A38">
        <v>0.01</v>
      </c>
    </row>
    <row r="39" spans="1:5">
      <c r="A39">
        <v>0.01</v>
      </c>
    </row>
    <row r="40" spans="1:5">
      <c r="A40">
        <v>0.01</v>
      </c>
      <c r="B40">
        <f>-0.4+A35</f>
        <v>-0.39</v>
      </c>
      <c r="C40">
        <f>2.3773*COS(3.141593*B40)</f>
        <v>0.80528135561345149</v>
      </c>
      <c r="E40">
        <f>2.3773*COS(3.141593*B40)</f>
        <v>0.80528135561345149</v>
      </c>
    </row>
    <row r="41" spans="1:5">
      <c r="A41">
        <v>0.01</v>
      </c>
      <c r="B41">
        <f t="shared" ref="B41:B74" si="0">B40+A36</f>
        <v>-0.38</v>
      </c>
      <c r="C41">
        <f t="shared" ref="C41:E104" si="1">2.3773*COS(3.141593*B41)</f>
        <v>0.87514220813490762</v>
      </c>
      <c r="E41">
        <f t="shared" ref="E41:E104" si="2">2.3773*COS(3.141593*B41)</f>
        <v>0.87514220813490762</v>
      </c>
    </row>
    <row r="42" spans="1:5">
      <c r="A42">
        <v>0.01</v>
      </c>
      <c r="B42">
        <f t="shared" si="0"/>
        <v>-0.37</v>
      </c>
      <c r="C42">
        <f t="shared" si="1"/>
        <v>0.94413940076368519</v>
      </c>
      <c r="E42">
        <f t="shared" si="2"/>
        <v>0.94413940076368519</v>
      </c>
    </row>
    <row r="43" spans="1:5">
      <c r="A43">
        <v>0.01</v>
      </c>
      <c r="B43">
        <f t="shared" si="0"/>
        <v>-0.36</v>
      </c>
      <c r="C43">
        <f t="shared" si="1"/>
        <v>1.0122048415857758</v>
      </c>
      <c r="E43">
        <f t="shared" si="2"/>
        <v>1.0122048415857758</v>
      </c>
    </row>
    <row r="44" spans="1:5">
      <c r="A44">
        <v>0.01</v>
      </c>
      <c r="B44">
        <f t="shared" si="0"/>
        <v>-0.35</v>
      </c>
      <c r="C44">
        <f t="shared" si="1"/>
        <v>1.0792713582139175</v>
      </c>
      <c r="E44">
        <f t="shared" si="2"/>
        <v>1.0792713582139175</v>
      </c>
    </row>
    <row r="45" spans="1:5">
      <c r="A45">
        <v>0.01</v>
      </c>
      <c r="B45">
        <f t="shared" si="0"/>
        <v>-0.33999999999999997</v>
      </c>
      <c r="C45">
        <f t="shared" si="1"/>
        <v>1.1452727640786406</v>
      </c>
      <c r="E45">
        <f t="shared" si="2"/>
        <v>1.1452727640786406</v>
      </c>
    </row>
    <row r="46" spans="1:5">
      <c r="A46">
        <v>0.01</v>
      </c>
      <c r="B46">
        <f t="shared" si="0"/>
        <v>-0.32999999999999996</v>
      </c>
      <c r="C46">
        <f t="shared" si="1"/>
        <v>1.2101439237464398</v>
      </c>
      <c r="E46">
        <f t="shared" si="2"/>
        <v>1.2101439237464398</v>
      </c>
    </row>
    <row r="47" spans="1:5">
      <c r="A47">
        <v>0.01</v>
      </c>
      <c r="B47">
        <f t="shared" si="0"/>
        <v>-0.31999999999999995</v>
      </c>
      <c r="C47">
        <f t="shared" si="1"/>
        <v>1.2738208172005965</v>
      </c>
      <c r="E47">
        <f t="shared" si="2"/>
        <v>1.2738208172005965</v>
      </c>
    </row>
    <row r="48" spans="1:5">
      <c r="A48">
        <v>0.01</v>
      </c>
      <c r="B48">
        <f t="shared" si="0"/>
        <v>-0.30999999999999994</v>
      </c>
      <c r="C48">
        <f t="shared" si="1"/>
        <v>1.3362406030212182</v>
      </c>
      <c r="E48">
        <f t="shared" si="2"/>
        <v>1.3362406030212182</v>
      </c>
    </row>
    <row r="49" spans="1:5">
      <c r="A49">
        <v>0.01</v>
      </c>
      <c r="B49">
        <f t="shared" si="0"/>
        <v>-0.29999999999999993</v>
      </c>
      <c r="C49">
        <f t="shared" si="1"/>
        <v>1.3973416804021477</v>
      </c>
      <c r="E49">
        <f t="shared" si="2"/>
        <v>1.3973416804021477</v>
      </c>
    </row>
    <row r="50" spans="1:5">
      <c r="A50">
        <v>0.01</v>
      </c>
      <c r="B50">
        <f t="shared" si="0"/>
        <v>-0.28999999999999992</v>
      </c>
      <c r="C50">
        <f t="shared" si="1"/>
        <v>1.4570637499435364</v>
      </c>
      <c r="E50">
        <f t="shared" si="2"/>
        <v>1.4570637499435364</v>
      </c>
    </row>
    <row r="51" spans="1:5">
      <c r="A51">
        <v>0.01</v>
      </c>
      <c r="B51">
        <f t="shared" si="0"/>
        <v>-0.27999999999999992</v>
      </c>
      <c r="C51">
        <f t="shared" si="1"/>
        <v>1.5153478731600827</v>
      </c>
      <c r="E51">
        <f t="shared" si="2"/>
        <v>1.5153478731600827</v>
      </c>
    </row>
    <row r="52" spans="1:5">
      <c r="A52">
        <v>0.01</v>
      </c>
      <c r="B52">
        <f t="shared" si="0"/>
        <v>-0.26999999999999991</v>
      </c>
      <c r="C52">
        <f t="shared" si="1"/>
        <v>1.5721365306462154</v>
      </c>
      <c r="E52">
        <f t="shared" si="2"/>
        <v>1.5721365306462154</v>
      </c>
    </row>
    <row r="53" spans="1:5">
      <c r="A53">
        <v>0.01</v>
      </c>
      <c r="B53">
        <f t="shared" si="0"/>
        <v>-0.2599999999999999</v>
      </c>
      <c r="C53">
        <f t="shared" si="1"/>
        <v>1.6273736788408157</v>
      </c>
      <c r="E53">
        <f t="shared" si="2"/>
        <v>1.6273736788408157</v>
      </c>
    </row>
    <row r="54" spans="1:5">
      <c r="A54">
        <v>0.01</v>
      </c>
      <c r="B54">
        <f t="shared" si="0"/>
        <v>-0.24999999999999989</v>
      </c>
      <c r="C54">
        <f t="shared" si="1"/>
        <v>1.6810048053354554</v>
      </c>
      <c r="E54">
        <f t="shared" si="2"/>
        <v>1.6810048053354554</v>
      </c>
    </row>
    <row r="55" spans="1:5">
      <c r="A55">
        <v>0.01</v>
      </c>
      <c r="B55">
        <f t="shared" si="0"/>
        <v>-0.23999999999999988</v>
      </c>
      <c r="C55">
        <f t="shared" si="1"/>
        <v>1.7329769826715788</v>
      </c>
      <c r="E55">
        <f t="shared" si="2"/>
        <v>1.7329769826715788</v>
      </c>
    </row>
    <row r="56" spans="1:5">
      <c r="A56">
        <v>0.01</v>
      </c>
      <c r="B56">
        <f t="shared" si="0"/>
        <v>-0.22999999999999987</v>
      </c>
      <c r="C56">
        <f t="shared" si="1"/>
        <v>1.7832389205735208</v>
      </c>
      <c r="E56">
        <f t="shared" si="2"/>
        <v>1.7832389205735208</v>
      </c>
    </row>
    <row r="57" spans="1:5">
      <c r="A57">
        <v>0.01</v>
      </c>
      <c r="B57">
        <f t="shared" si="0"/>
        <v>-0.21999999999999986</v>
      </c>
      <c r="C57">
        <f t="shared" si="1"/>
        <v>1.8317410165658321</v>
      </c>
      <c r="E57">
        <f t="shared" si="2"/>
        <v>1.8317410165658321</v>
      </c>
    </row>
    <row r="58" spans="1:5">
      <c r="A58">
        <v>0.01</v>
      </c>
      <c r="B58">
        <f t="shared" si="0"/>
        <v>-0.20999999999999985</v>
      </c>
      <c r="C58">
        <f t="shared" si="1"/>
        <v>1.8784354049249421</v>
      </c>
      <c r="E58">
        <f t="shared" si="2"/>
        <v>1.8784354049249421</v>
      </c>
    </row>
    <row r="59" spans="1:5">
      <c r="A59">
        <v>0.01</v>
      </c>
      <c r="B59">
        <f t="shared" si="0"/>
        <v>-0.19999999999999984</v>
      </c>
      <c r="C59">
        <f t="shared" si="1"/>
        <v>1.9232760039168608</v>
      </c>
      <c r="E59">
        <f t="shared" si="2"/>
        <v>1.9232760039168608</v>
      </c>
    </row>
    <row r="60" spans="1:5">
      <c r="A60">
        <v>0.01</v>
      </c>
      <c r="B60">
        <f t="shared" si="0"/>
        <v>-0.18999999999999984</v>
      </c>
      <c r="C60">
        <f t="shared" si="1"/>
        <v>1.9662185612742955</v>
      </c>
      <c r="E60">
        <f t="shared" si="2"/>
        <v>1.9662185612742955</v>
      </c>
    </row>
    <row r="61" spans="1:5">
      <c r="A61">
        <v>0.01</v>
      </c>
      <c r="B61">
        <f t="shared" si="0"/>
        <v>-0.17999999999999983</v>
      </c>
      <c r="C61">
        <f t="shared" si="1"/>
        <v>2.0072206978683074</v>
      </c>
      <c r="E61">
        <f t="shared" si="2"/>
        <v>2.0072206978683074</v>
      </c>
    </row>
    <row r="62" spans="1:5">
      <c r="A62">
        <v>0.01</v>
      </c>
      <c r="B62">
        <f t="shared" si="0"/>
        <v>-0.16999999999999982</v>
      </c>
      <c r="C62">
        <f t="shared" si="1"/>
        <v>2.0462419495314035</v>
      </c>
      <c r="E62">
        <f t="shared" si="2"/>
        <v>2.0462419495314035</v>
      </c>
    </row>
    <row r="63" spans="1:5">
      <c r="A63">
        <v>0.01</v>
      </c>
      <c r="B63">
        <f t="shared" si="0"/>
        <v>-0.15999999999999981</v>
      </c>
      <c r="C63">
        <f t="shared" si="1"/>
        <v>2.0832438069907928</v>
      </c>
      <c r="E63">
        <f t="shared" si="2"/>
        <v>2.0832438069907928</v>
      </c>
    </row>
    <row r="64" spans="1:5">
      <c r="A64">
        <v>0.01</v>
      </c>
      <c r="B64">
        <f t="shared" si="0"/>
        <v>-0.1499999999999998</v>
      </c>
      <c r="C64">
        <f t="shared" si="1"/>
        <v>2.1181897538723993</v>
      </c>
      <c r="E64">
        <f t="shared" si="2"/>
        <v>2.1181897538723993</v>
      </c>
    </row>
    <row r="65" spans="1:5">
      <c r="A65">
        <v>0.01</v>
      </c>
      <c r="B65">
        <f t="shared" si="0"/>
        <v>-0.13999999999999979</v>
      </c>
      <c r="C65">
        <f t="shared" si="1"/>
        <v>2.1510453027381207</v>
      </c>
      <c r="E65">
        <f t="shared" si="2"/>
        <v>2.1510453027381207</v>
      </c>
    </row>
    <row r="66" spans="1:5">
      <c r="A66">
        <v>0.01</v>
      </c>
      <c r="B66">
        <f t="shared" si="0"/>
        <v>-0.12999999999999978</v>
      </c>
      <c r="C66">
        <f t="shared" si="1"/>
        <v>2.181778029120776</v>
      </c>
      <c r="E66">
        <f t="shared" si="2"/>
        <v>2.181778029120776</v>
      </c>
    </row>
    <row r="67" spans="1:5">
      <c r="A67">
        <v>0.01</v>
      </c>
      <c r="B67">
        <f t="shared" si="0"/>
        <v>-0.11999999999999979</v>
      </c>
      <c r="C67">
        <f t="shared" si="1"/>
        <v>2.2103576035231436</v>
      </c>
      <c r="E67">
        <f t="shared" si="2"/>
        <v>2.2103576035231436</v>
      </c>
    </row>
    <row r="68" spans="1:5">
      <c r="A68">
        <v>0.01</v>
      </c>
      <c r="B68">
        <f t="shared" si="0"/>
        <v>-0.10999999999999979</v>
      </c>
      <c r="C68">
        <f t="shared" si="1"/>
        <v>2.2367558213495227</v>
      </c>
      <c r="E68">
        <f t="shared" si="2"/>
        <v>2.2367558213495227</v>
      </c>
    </row>
    <row r="69" spans="1:5">
      <c r="A69">
        <v>0.01</v>
      </c>
      <c r="B69">
        <f t="shared" si="0"/>
        <v>-9.9999999999999797E-2</v>
      </c>
      <c r="C69">
        <f t="shared" si="1"/>
        <v>2.2609466307402699</v>
      </c>
      <c r="E69">
        <f t="shared" si="2"/>
        <v>2.2609466307402699</v>
      </c>
    </row>
    <row r="70" spans="1:5">
      <c r="A70">
        <v>0.01</v>
      </c>
      <c r="B70">
        <f t="shared" si="0"/>
        <v>-8.9999999999999802E-2</v>
      </c>
      <c r="C70">
        <f t="shared" si="1"/>
        <v>2.2829061582818433</v>
      </c>
      <c r="E70">
        <f t="shared" si="2"/>
        <v>2.2829061582818433</v>
      </c>
    </row>
    <row r="71" spans="1:5">
      <c r="A71">
        <v>0.01</v>
      </c>
      <c r="B71">
        <f t="shared" si="0"/>
        <v>-7.9999999999999807E-2</v>
      </c>
      <c r="C71">
        <f t="shared" si="1"/>
        <v>2.302612732566987</v>
      </c>
      <c r="E71">
        <f t="shared" si="2"/>
        <v>2.302612732566987</v>
      </c>
    </row>
    <row r="72" spans="1:5">
      <c r="A72">
        <v>0.01</v>
      </c>
      <c r="B72">
        <f t="shared" si="0"/>
        <v>-6.9999999999999812E-2</v>
      </c>
      <c r="C72">
        <f t="shared" si="1"/>
        <v>2.3200469055817963</v>
      </c>
      <c r="E72">
        <f t="shared" si="2"/>
        <v>2.3200469055817963</v>
      </c>
    </row>
    <row r="73" spans="1:5">
      <c r="A73">
        <v>0.01</v>
      </c>
      <c r="B73">
        <f t="shared" si="0"/>
        <v>-5.999999999999981E-2</v>
      </c>
      <c r="C73">
        <f t="shared" si="1"/>
        <v>2.3351914718985647</v>
      </c>
      <c r="E73">
        <f t="shared" si="2"/>
        <v>2.3351914718985647</v>
      </c>
    </row>
    <row r="74" spans="1:5">
      <c r="A74">
        <v>0.01</v>
      </c>
      <c r="B74">
        <f t="shared" si="0"/>
        <v>-4.9999999999999808E-2</v>
      </c>
      <c r="C74">
        <f t="shared" si="1"/>
        <v>2.3480314856554676</v>
      </c>
      <c r="E74">
        <f t="shared" si="2"/>
        <v>2.3480314856554676</v>
      </c>
    </row>
    <row r="75" spans="1:5">
      <c r="A75">
        <v>0.01</v>
      </c>
      <c r="B75">
        <f t="shared" ref="B75:B128" si="3">B74+A70</f>
        <v>-3.9999999999999807E-2</v>
      </c>
      <c r="C75">
        <f t="shared" si="1"/>
        <v>2.3585542753063264</v>
      </c>
      <c r="E75">
        <f t="shared" si="2"/>
        <v>2.3585542753063264</v>
      </c>
    </row>
    <row r="76" spans="1:5">
      <c r="A76">
        <v>0.01</v>
      </c>
      <c r="B76">
        <f t="shared" si="3"/>
        <v>-2.9999999999999805E-2</v>
      </c>
      <c r="C76">
        <f t="shared" si="1"/>
        <v>2.366749456125897</v>
      </c>
      <c r="E76">
        <f t="shared" si="2"/>
        <v>2.366749456125897</v>
      </c>
    </row>
    <row r="77" spans="1:5">
      <c r="A77">
        <v>0.01</v>
      </c>
      <c r="B77">
        <f t="shared" si="3"/>
        <v>-1.9999999999999803E-2</v>
      </c>
      <c r="C77">
        <f t="shared" si="1"/>
        <v>2.3726089404583437</v>
      </c>
      <c r="E77">
        <f t="shared" si="2"/>
        <v>2.3726089404583437</v>
      </c>
    </row>
    <row r="78" spans="1:5">
      <c r="A78">
        <v>0.01</v>
      </c>
      <c r="B78">
        <f t="shared" si="3"/>
        <v>-9.9999999999998024E-3</v>
      </c>
      <c r="C78">
        <f t="shared" si="1"/>
        <v>2.3761269456987795</v>
      </c>
      <c r="E78">
        <f t="shared" si="2"/>
        <v>2.3761269456987795</v>
      </c>
    </row>
    <row r="79" spans="1:5">
      <c r="A79">
        <v>0.01</v>
      </c>
      <c r="B79">
        <f t="shared" si="3"/>
        <v>1.9775847626135601E-16</v>
      </c>
      <c r="C79">
        <f t="shared" si="1"/>
        <v>2.3773</v>
      </c>
      <c r="E79">
        <f t="shared" si="2"/>
        <v>2.3773</v>
      </c>
    </row>
    <row r="80" spans="1:5">
      <c r="A80">
        <v>0.01</v>
      </c>
      <c r="B80">
        <f t="shared" si="3"/>
        <v>1.0000000000000198E-2</v>
      </c>
      <c r="C80">
        <f t="shared" si="1"/>
        <v>2.3761269456987795</v>
      </c>
      <c r="E80">
        <f t="shared" si="2"/>
        <v>2.3761269456987795</v>
      </c>
    </row>
    <row r="81" spans="1:5">
      <c r="A81">
        <v>0.01</v>
      </c>
      <c r="B81">
        <f t="shared" si="3"/>
        <v>2.0000000000000198E-2</v>
      </c>
      <c r="C81">
        <f t="shared" si="1"/>
        <v>2.3726089404583437</v>
      </c>
      <c r="E81">
        <f t="shared" si="2"/>
        <v>2.3726089404583437</v>
      </c>
    </row>
    <row r="82" spans="1:5">
      <c r="A82">
        <v>0.01</v>
      </c>
      <c r="B82">
        <f t="shared" si="3"/>
        <v>3.00000000000002E-2</v>
      </c>
      <c r="C82">
        <f t="shared" si="1"/>
        <v>2.3667494561258966</v>
      </c>
      <c r="E82">
        <f t="shared" si="2"/>
        <v>2.3667494561258966</v>
      </c>
    </row>
    <row r="83" spans="1:5">
      <c r="A83">
        <v>0.01</v>
      </c>
      <c r="B83">
        <f t="shared" si="3"/>
        <v>4.0000000000000202E-2</v>
      </c>
      <c r="C83">
        <f t="shared" si="1"/>
        <v>2.3585542753063256</v>
      </c>
      <c r="E83">
        <f t="shared" si="2"/>
        <v>2.3585542753063256</v>
      </c>
    </row>
    <row r="84" spans="1:5">
      <c r="A84">
        <v>0.01</v>
      </c>
      <c r="B84">
        <f t="shared" si="3"/>
        <v>5.0000000000000204E-2</v>
      </c>
      <c r="C84">
        <f t="shared" si="1"/>
        <v>2.3480314856554672</v>
      </c>
      <c r="E84">
        <f t="shared" si="2"/>
        <v>2.3480314856554672</v>
      </c>
    </row>
    <row r="85" spans="1:5">
      <c r="A85">
        <v>0.01</v>
      </c>
      <c r="B85">
        <f t="shared" si="3"/>
        <v>6.0000000000000206E-2</v>
      </c>
      <c r="C85">
        <f t="shared" si="1"/>
        <v>2.3351914718985642</v>
      </c>
      <c r="E85">
        <f t="shared" si="2"/>
        <v>2.3351914718985642</v>
      </c>
    </row>
    <row r="86" spans="1:5">
      <c r="A86">
        <v>0.01</v>
      </c>
      <c r="B86">
        <f t="shared" si="3"/>
        <v>7.0000000000000201E-2</v>
      </c>
      <c r="C86">
        <f t="shared" si="1"/>
        <v>2.3200469055817954</v>
      </c>
      <c r="E86">
        <f t="shared" si="2"/>
        <v>2.3200469055817954</v>
      </c>
    </row>
    <row r="87" spans="1:5">
      <c r="A87">
        <v>0.01</v>
      </c>
      <c r="B87">
        <f t="shared" si="3"/>
        <v>8.0000000000000196E-2</v>
      </c>
      <c r="C87">
        <f t="shared" si="1"/>
        <v>2.3026127325669861</v>
      </c>
      <c r="E87">
        <f t="shared" si="2"/>
        <v>2.3026127325669861</v>
      </c>
    </row>
    <row r="88" spans="1:5">
      <c r="A88">
        <v>0.01</v>
      </c>
      <c r="B88">
        <f t="shared" si="3"/>
        <v>9.0000000000000191E-2</v>
      </c>
      <c r="C88">
        <f t="shared" si="1"/>
        <v>2.2829061582818424</v>
      </c>
      <c r="E88">
        <f t="shared" si="2"/>
        <v>2.2829061582818424</v>
      </c>
    </row>
    <row r="89" spans="1:5">
      <c r="A89">
        <v>0.01</v>
      </c>
      <c r="B89">
        <f t="shared" si="3"/>
        <v>0.10000000000000019</v>
      </c>
      <c r="C89">
        <f t="shared" si="1"/>
        <v>2.2609466307402686</v>
      </c>
      <c r="E89">
        <f t="shared" si="2"/>
        <v>2.2609466307402686</v>
      </c>
    </row>
    <row r="90" spans="1:5">
      <c r="A90">
        <v>0.01</v>
      </c>
      <c r="B90">
        <f t="shared" si="3"/>
        <v>0.11000000000000018</v>
      </c>
      <c r="C90">
        <f t="shared" si="1"/>
        <v>2.2367558213495218</v>
      </c>
      <c r="E90">
        <f t="shared" si="2"/>
        <v>2.2367558213495218</v>
      </c>
    </row>
    <row r="91" spans="1:5">
      <c r="A91">
        <v>0.01</v>
      </c>
      <c r="B91">
        <f t="shared" si="3"/>
        <v>0.12000000000000018</v>
      </c>
      <c r="C91">
        <f t="shared" si="1"/>
        <v>2.2103576035231423</v>
      </c>
      <c r="E91">
        <f t="shared" si="2"/>
        <v>2.2103576035231423</v>
      </c>
    </row>
    <row r="92" spans="1:5">
      <c r="A92">
        <v>0.01</v>
      </c>
      <c r="B92">
        <f t="shared" si="3"/>
        <v>0.13000000000000017</v>
      </c>
      <c r="C92">
        <f t="shared" si="1"/>
        <v>2.1817780291207747</v>
      </c>
      <c r="E92">
        <f t="shared" si="2"/>
        <v>2.1817780291207747</v>
      </c>
    </row>
    <row r="93" spans="1:5">
      <c r="A93">
        <v>0.01</v>
      </c>
      <c r="B93">
        <f t="shared" si="3"/>
        <v>0.14000000000000018</v>
      </c>
      <c r="C93">
        <f t="shared" si="1"/>
        <v>2.1510453027381198</v>
      </c>
      <c r="E93">
        <f t="shared" si="2"/>
        <v>2.1510453027381198</v>
      </c>
    </row>
    <row r="94" spans="1:5">
      <c r="A94">
        <v>0.01</v>
      </c>
      <c r="B94">
        <f t="shared" si="3"/>
        <v>0.15000000000000019</v>
      </c>
      <c r="C94">
        <f t="shared" si="1"/>
        <v>2.1181897538723979</v>
      </c>
      <c r="E94">
        <f t="shared" si="2"/>
        <v>2.1181897538723979</v>
      </c>
    </row>
    <row r="95" spans="1:5">
      <c r="A95">
        <v>0.01</v>
      </c>
      <c r="B95">
        <f t="shared" si="3"/>
        <v>0.1600000000000002</v>
      </c>
      <c r="C95">
        <f t="shared" si="1"/>
        <v>2.0832438069907915</v>
      </c>
      <c r="E95">
        <f t="shared" si="2"/>
        <v>2.0832438069907915</v>
      </c>
    </row>
    <row r="96" spans="1:5">
      <c r="A96">
        <v>0.01</v>
      </c>
      <c r="B96">
        <f t="shared" si="3"/>
        <v>0.17000000000000021</v>
      </c>
      <c r="C96">
        <f t="shared" si="1"/>
        <v>2.0462419495314021</v>
      </c>
      <c r="E96">
        <f t="shared" si="2"/>
        <v>2.0462419495314021</v>
      </c>
    </row>
    <row r="97" spans="1:7">
      <c r="A97">
        <v>0.01</v>
      </c>
      <c r="B97">
        <f t="shared" si="3"/>
        <v>0.18000000000000022</v>
      </c>
      <c r="C97">
        <f t="shared" si="1"/>
        <v>2.007220697868306</v>
      </c>
      <c r="E97">
        <f t="shared" si="2"/>
        <v>2.007220697868306</v>
      </c>
    </row>
    <row r="98" spans="1:7">
      <c r="A98">
        <v>0.01</v>
      </c>
      <c r="B98">
        <f t="shared" si="3"/>
        <v>0.19000000000000022</v>
      </c>
      <c r="C98">
        <f t="shared" si="1"/>
        <v>1.966218561274294</v>
      </c>
      <c r="E98">
        <f t="shared" si="2"/>
        <v>1.966218561274294</v>
      </c>
    </row>
    <row r="99" spans="1:7">
      <c r="A99">
        <v>0.01</v>
      </c>
      <c r="B99">
        <f t="shared" si="3"/>
        <v>0.20000000000000023</v>
      </c>
      <c r="C99">
        <f t="shared" si="1"/>
        <v>1.9232760039168588</v>
      </c>
      <c r="E99">
        <f t="shared" si="2"/>
        <v>1.9232760039168588</v>
      </c>
    </row>
    <row r="100" spans="1:7">
      <c r="A100">
        <v>0.01</v>
      </c>
      <c r="B100">
        <f t="shared" si="3"/>
        <v>0.21000000000000024</v>
      </c>
      <c r="C100">
        <f t="shared" si="1"/>
        <v>1.8784354049249405</v>
      </c>
      <c r="E100">
        <f t="shared" si="2"/>
        <v>1.8784354049249405</v>
      </c>
    </row>
    <row r="101" spans="1:7">
      <c r="A101">
        <v>0.01</v>
      </c>
      <c r="B101">
        <f t="shared" si="3"/>
        <v>0.22000000000000025</v>
      </c>
      <c r="C101">
        <f t="shared" si="1"/>
        <v>1.8317410165658301</v>
      </c>
      <c r="E101">
        <f t="shared" si="2"/>
        <v>1.8317410165658301</v>
      </c>
      <c r="G101">
        <f>E101-C101</f>
        <v>0</v>
      </c>
    </row>
    <row r="102" spans="1:7">
      <c r="A102">
        <v>0.01</v>
      </c>
      <c r="B102">
        <f t="shared" si="3"/>
        <v>0.23000000000000026</v>
      </c>
      <c r="C102">
        <f t="shared" si="1"/>
        <v>1.7832389205735188</v>
      </c>
      <c r="E102">
        <f t="shared" si="2"/>
        <v>1.7832389205735188</v>
      </c>
      <c r="G102">
        <f t="shared" ref="G102:G129" si="4">E102-C102</f>
        <v>0</v>
      </c>
    </row>
    <row r="103" spans="1:7">
      <c r="A103">
        <v>0.01</v>
      </c>
      <c r="B103">
        <f t="shared" si="3"/>
        <v>0.24000000000000027</v>
      </c>
      <c r="C103">
        <f t="shared" si="1"/>
        <v>1.7329769826715766</v>
      </c>
      <c r="E103">
        <f t="shared" si="2"/>
        <v>1.7329769826715766</v>
      </c>
      <c r="G103">
        <f t="shared" si="4"/>
        <v>0</v>
      </c>
    </row>
    <row r="104" spans="1:7">
      <c r="A104">
        <v>0.01</v>
      </c>
      <c r="B104">
        <f t="shared" si="3"/>
        <v>0.25000000000000028</v>
      </c>
      <c r="C104">
        <f t="shared" si="1"/>
        <v>1.6810048053354536</v>
      </c>
      <c r="E104">
        <f>2.376*COS(3.141593*B104)</f>
        <v>1.6800855665995196</v>
      </c>
      <c r="G104">
        <f t="shared" si="4"/>
        <v>-9.1923873593402483E-4</v>
      </c>
    </row>
    <row r="105" spans="1:7">
      <c r="A105">
        <v>0.01</v>
      </c>
      <c r="B105">
        <f t="shared" si="3"/>
        <v>0.26000000000000029</v>
      </c>
      <c r="C105">
        <f t="shared" ref="C105:E129" si="5">2.3773*COS(3.141593*B105)</f>
        <v>1.6273736788408135</v>
      </c>
      <c r="E105">
        <f t="shared" ref="E105:E129" si="6">2.376*COS(3.141593*B105)</f>
        <v>1.6264837676884587</v>
      </c>
      <c r="G105">
        <f t="shared" si="4"/>
        <v>-8.8991115235481644E-4</v>
      </c>
    </row>
    <row r="106" spans="1:7">
      <c r="A106">
        <v>0.01</v>
      </c>
      <c r="B106">
        <f t="shared" si="3"/>
        <v>0.2700000000000003</v>
      </c>
      <c r="C106">
        <f t="shared" si="5"/>
        <v>1.5721365306462134</v>
      </c>
      <c r="E106">
        <f t="shared" si="6"/>
        <v>1.5712768253124985</v>
      </c>
      <c r="G106">
        <f t="shared" si="4"/>
        <v>-8.5970533371493296E-4</v>
      </c>
    </row>
    <row r="107" spans="1:7">
      <c r="A107">
        <v>0.01</v>
      </c>
      <c r="B107">
        <f t="shared" si="3"/>
        <v>0.2800000000000003</v>
      </c>
      <c r="C107">
        <f t="shared" si="5"/>
        <v>1.5153478731600805</v>
      </c>
      <c r="E107">
        <f t="shared" si="6"/>
        <v>1.5145192220705637</v>
      </c>
      <c r="G107">
        <f t="shared" si="4"/>
        <v>-8.2865108951679645E-4</v>
      </c>
    </row>
    <row r="108" spans="1:7">
      <c r="A108">
        <v>0.01</v>
      </c>
      <c r="B108">
        <f t="shared" si="3"/>
        <v>0.29000000000000031</v>
      </c>
      <c r="C108">
        <f t="shared" si="5"/>
        <v>1.4570637499435344</v>
      </c>
      <c r="E108">
        <f t="shared" si="6"/>
        <v>1.4562669708769769</v>
      </c>
      <c r="G108">
        <f t="shared" si="4"/>
        <v>-7.9677906655750697E-4</v>
      </c>
    </row>
    <row r="109" spans="1:7">
      <c r="A109">
        <v>0.01</v>
      </c>
      <c r="B109">
        <f t="shared" si="3"/>
        <v>0.30000000000000032</v>
      </c>
      <c r="C109">
        <f t="shared" si="5"/>
        <v>1.3973416804021455</v>
      </c>
      <c r="E109">
        <f t="shared" si="6"/>
        <v>1.3965775596834635</v>
      </c>
      <c r="G109">
        <f t="shared" si="4"/>
        <v>-7.6412071868192655E-4</v>
      </c>
    </row>
    <row r="110" spans="1:7">
      <c r="A110">
        <v>0.01</v>
      </c>
      <c r="B110">
        <f t="shared" si="3"/>
        <v>0.31000000000000033</v>
      </c>
      <c r="C110">
        <f t="shared" si="5"/>
        <v>1.3362406030212157</v>
      </c>
      <c r="E110">
        <f t="shared" si="6"/>
        <v>1.3355098947454711</v>
      </c>
      <c r="G110">
        <f t="shared" si="4"/>
        <v>-7.3070827574461816E-4</v>
      </c>
    </row>
    <row r="111" spans="1:7">
      <c r="A111">
        <v>0.01</v>
      </c>
      <c r="B111">
        <f t="shared" si="3"/>
        <v>0.32000000000000034</v>
      </c>
      <c r="C111">
        <f t="shared" si="5"/>
        <v>1.2738208172005945</v>
      </c>
      <c r="E111">
        <f t="shared" si="6"/>
        <v>1.273124242488795</v>
      </c>
      <c r="G111">
        <f t="shared" si="4"/>
        <v>-6.9657471179951358E-4</v>
      </c>
    </row>
    <row r="112" spans="1:7">
      <c r="A112">
        <v>0.01</v>
      </c>
      <c r="B112">
        <f t="shared" si="3"/>
        <v>0.33000000000000035</v>
      </c>
      <c r="C112">
        <f t="shared" si="5"/>
        <v>1.2101439237464375</v>
      </c>
      <c r="E112">
        <f t="shared" si="6"/>
        <v>1.2094821700338769</v>
      </c>
      <c r="G112">
        <f t="shared" si="4"/>
        <v>-6.6175371256060878E-4</v>
      </c>
    </row>
    <row r="113" spans="1:7">
      <c r="A113">
        <v>0.01</v>
      </c>
      <c r="B113">
        <f t="shared" si="3"/>
        <v>0.34000000000000036</v>
      </c>
      <c r="C113">
        <f t="shared" si="5"/>
        <v>1.145272764078638</v>
      </c>
      <c r="E113">
        <f t="shared" si="6"/>
        <v>1.1446464844364799</v>
      </c>
      <c r="G113">
        <f t="shared" si="4"/>
        <v>-6.2627964215811183E-4</v>
      </c>
    </row>
    <row r="114" spans="1:7">
      <c r="A114">
        <v>0.01</v>
      </c>
      <c r="B114">
        <f t="shared" si="3"/>
        <v>0.35000000000000037</v>
      </c>
      <c r="C114">
        <f t="shared" si="5"/>
        <v>1.0792713582139151</v>
      </c>
      <c r="E114">
        <f t="shared" si="6"/>
        <v>1.0786811707046911</v>
      </c>
      <c r="G114">
        <f t="shared" si="4"/>
        <v>-5.9018750922401608E-4</v>
      </c>
    </row>
    <row r="115" spans="1:7">
      <c r="A115">
        <v>0.01</v>
      </c>
      <c r="B115">
        <f t="shared" si="3"/>
        <v>0.36000000000000038</v>
      </c>
      <c r="C115">
        <f t="shared" si="5"/>
        <v>1.0122048415857736</v>
      </c>
      <c r="E115">
        <f t="shared" si="6"/>
        <v>1.0116513286534294</v>
      </c>
      <c r="G115">
        <f t="shared" si="4"/>
        <v>-5.5351293234418009E-4</v>
      </c>
    </row>
    <row r="116" spans="1:7">
      <c r="A116">
        <v>0.01</v>
      </c>
      <c r="B116">
        <f t="shared" si="3"/>
        <v>0.37000000000000038</v>
      </c>
      <c r="C116">
        <f t="shared" si="5"/>
        <v>0.9441394007636823</v>
      </c>
      <c r="E116">
        <f t="shared" si="6"/>
        <v>0.9436231086587763</v>
      </c>
      <c r="G116">
        <f t="shared" si="4"/>
        <v>-5.1629210490600208E-4</v>
      </c>
    </row>
    <row r="117" spans="1:7">
      <c r="A117">
        <v>0.01</v>
      </c>
      <c r="B117">
        <f t="shared" si="3"/>
        <v>0.38000000000000039</v>
      </c>
      <c r="C117">
        <f t="shared" si="5"/>
        <v>0.87514220813490462</v>
      </c>
      <c r="E117">
        <f t="shared" si="6"/>
        <v>0.87466364637552407</v>
      </c>
      <c r="G117">
        <f t="shared" si="4"/>
        <v>-4.785617593805469E-4</v>
      </c>
    </row>
    <row r="118" spans="1:7">
      <c r="A118">
        <v>0.01</v>
      </c>
      <c r="B118">
        <f t="shared" si="3"/>
        <v>0.3900000000000004</v>
      </c>
      <c r="C118">
        <f t="shared" si="5"/>
        <v>0.80528135561344905</v>
      </c>
      <c r="E118">
        <f t="shared" si="6"/>
        <v>0.80484099648237695</v>
      </c>
      <c r="G118">
        <f t="shared" si="4"/>
        <v>-4.403591310720989E-4</v>
      </c>
    </row>
    <row r="119" spans="1:7">
      <c r="A119">
        <v>0.01</v>
      </c>
      <c r="B119">
        <f t="shared" si="3"/>
        <v>0.40000000000000041</v>
      </c>
      <c r="C119">
        <f t="shared" si="5"/>
        <v>0.73462578744155327</v>
      </c>
      <c r="E119">
        <f t="shared" si="6"/>
        <v>0.73422406552018271</v>
      </c>
      <c r="G119">
        <f t="shared" si="4"/>
        <v>-4.0172192137055696E-4</v>
      </c>
    </row>
    <row r="120" spans="1:7">
      <c r="A120">
        <v>0.01</v>
      </c>
      <c r="B120">
        <f t="shared" si="3"/>
        <v>0.41000000000000042</v>
      </c>
      <c r="C120">
        <f t="shared" si="5"/>
        <v>0.6632452321500294</v>
      </c>
      <c r="E120">
        <f t="shared" si="6"/>
        <v>0.66288254388948387</v>
      </c>
      <c r="G120">
        <f t="shared" si="4"/>
        <v>-3.626882605455295E-4</v>
      </c>
    </row>
    <row r="121" spans="1:7">
      <c r="A121">
        <v>0.01</v>
      </c>
      <c r="B121">
        <f t="shared" si="3"/>
        <v>0.42000000000000043</v>
      </c>
      <c r="C121">
        <f t="shared" si="5"/>
        <v>0.59121013374460574</v>
      </c>
      <c r="E121">
        <f t="shared" si="6"/>
        <v>0.59088683707448919</v>
      </c>
      <c r="G121">
        <f t="shared" si="4"/>
        <v>-3.2329667011654628E-4</v>
      </c>
    </row>
    <row r="122" spans="1:7">
      <c r="A122">
        <v>0.01</v>
      </c>
      <c r="B122">
        <f t="shared" si="3"/>
        <v>0.43000000000000044</v>
      </c>
      <c r="C122">
        <f t="shared" si="5"/>
        <v>0.51859158218618084</v>
      </c>
      <c r="E122">
        <f t="shared" si="6"/>
        <v>0.51830799616134504</v>
      </c>
      <c r="G122">
        <f t="shared" si="4"/>
        <v>-2.8358602483580242E-4</v>
      </c>
    </row>
    <row r="123" spans="1:7">
      <c r="A123">
        <v>0.01</v>
      </c>
      <c r="B123">
        <f t="shared" si="3"/>
        <v>0.44000000000000045</v>
      </c>
      <c r="C123">
        <f t="shared" si="5"/>
        <v>0.4454612432336027</v>
      </c>
      <c r="E123">
        <f t="shared" si="6"/>
        <v>0.44521764771927819</v>
      </c>
      <c r="G123">
        <f t="shared" si="4"/>
        <v>-2.4359551432451276E-4</v>
      </c>
    </row>
    <row r="124" spans="1:7">
      <c r="A124">
        <v>0.01</v>
      </c>
      <c r="B124">
        <f t="shared" si="3"/>
        <v>0.45000000000000046</v>
      </c>
      <c r="C124">
        <f t="shared" si="5"/>
        <v>0.37189128771819929</v>
      </c>
      <c r="E124">
        <f t="shared" si="6"/>
        <v>0.371687923113802</v>
      </c>
      <c r="G124">
        <f t="shared" si="4"/>
        <v>-2.0336460439729365E-4</v>
      </c>
    </row>
    <row r="125" spans="1:7">
      <c r="A125">
        <v>0.01</v>
      </c>
      <c r="B125">
        <f t="shared" si="3"/>
        <v>0.46000000000000046</v>
      </c>
      <c r="C125">
        <f t="shared" si="5"/>
        <v>0.29795432031986679</v>
      </c>
      <c r="E125">
        <f t="shared" si="6"/>
        <v>0.29779138732175303</v>
      </c>
      <c r="G125">
        <f t="shared" si="4"/>
        <v>-1.6293299811376283E-4</v>
      </c>
    </row>
    <row r="126" spans="1:7">
      <c r="A126">
        <v>0.01</v>
      </c>
      <c r="B126">
        <f t="shared" si="3"/>
        <v>0.47000000000000047</v>
      </c>
      <c r="C126">
        <f t="shared" si="5"/>
        <v>0.22372330791499817</v>
      </c>
      <c r="E126">
        <f t="shared" si="6"/>
        <v>0.2236009673184014</v>
      </c>
      <c r="G126">
        <f t="shared" si="4"/>
        <v>-1.2234059659677055E-4</v>
      </c>
    </row>
    <row r="127" spans="1:7">
      <c r="A127">
        <v>0.01</v>
      </c>
      <c r="B127">
        <f t="shared" si="3"/>
        <v>0.48000000000000048</v>
      </c>
      <c r="C127">
        <f t="shared" si="5"/>
        <v>0.14927150756697311</v>
      </c>
      <c r="E127">
        <f t="shared" si="6"/>
        <v>0.14918988010731843</v>
      </c>
      <c r="G127">
        <f t="shared" si="4"/>
        <v>-8.1627459654676215E-5</v>
      </c>
    </row>
    <row r="128" spans="1:7">
      <c r="A128">
        <v>0.01</v>
      </c>
      <c r="B128">
        <f t="shared" si="3"/>
        <v>0.49000000000000049</v>
      </c>
      <c r="C128">
        <f t="shared" si="5"/>
        <v>7.4672394230262951E-2</v>
      </c>
      <c r="E128">
        <f t="shared" si="6"/>
        <v>7.4631560464015811E-2</v>
      </c>
      <c r="G128">
        <f t="shared" si="4"/>
        <v>-4.0833766247139192E-5</v>
      </c>
    </row>
    <row r="129" spans="1:7">
      <c r="A129">
        <v>0.01</v>
      </c>
      <c r="B129">
        <f>B128+A124</f>
        <v>0.50000000000000044</v>
      </c>
      <c r="C129">
        <f t="shared" si="5"/>
        <v>-4.1176049526528841E-7</v>
      </c>
      <c r="E129">
        <f t="shared" si="6"/>
        <v>-4.1153532862925388E-7</v>
      </c>
      <c r="G129">
        <f t="shared" si="4"/>
        <v>2.2516663603453573E-10</v>
      </c>
    </row>
  </sheetData>
  <mergeCells count="14">
    <mergeCell ref="A6:A8"/>
    <mergeCell ref="A1:A2"/>
    <mergeCell ref="B1:G1"/>
    <mergeCell ref="H1:H2"/>
    <mergeCell ref="I1:I2"/>
    <mergeCell ref="A3:A5"/>
    <mergeCell ref="A27:A29"/>
    <mergeCell ref="A30:A31"/>
    <mergeCell ref="A9:A11"/>
    <mergeCell ref="A12:A14"/>
    <mergeCell ref="A15:A17"/>
    <mergeCell ref="A18:A20"/>
    <mergeCell ref="A21:A23"/>
    <mergeCell ref="A24:A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SLAC</cp:lastModifiedBy>
  <dcterms:created xsi:type="dcterms:W3CDTF">2010-12-15T17:49:53Z</dcterms:created>
  <dcterms:modified xsi:type="dcterms:W3CDTF">2011-06-07T19:04:58Z</dcterms:modified>
</cp:coreProperties>
</file>