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8060" windowHeight="11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6" i="1" l="1"/>
  <c r="N26" i="1"/>
  <c r="O35" i="1"/>
  <c r="N35" i="1"/>
  <c r="E23" i="2" l="1"/>
  <c r="F23" i="2"/>
  <c r="C23" i="2"/>
  <c r="D23" i="2"/>
  <c r="B23" i="2"/>
  <c r="C19" i="2"/>
  <c r="D19" i="2"/>
  <c r="E19" i="2"/>
  <c r="B19" i="2"/>
  <c r="C6" i="2"/>
  <c r="D6" i="2"/>
  <c r="B6" i="2"/>
  <c r="F26" i="2"/>
  <c r="E26" i="2"/>
  <c r="F25" i="2"/>
  <c r="E25" i="2"/>
  <c r="F22" i="2"/>
  <c r="E22" i="2"/>
  <c r="F21" i="2"/>
  <c r="E21" i="2"/>
  <c r="F18" i="2"/>
  <c r="F19" i="2" s="1"/>
  <c r="E18" i="2"/>
  <c r="F17" i="2"/>
  <c r="E17" i="2"/>
  <c r="F5" i="2"/>
  <c r="F6" i="2" s="1"/>
  <c r="F8" i="2"/>
  <c r="F9" i="2"/>
  <c r="F12" i="2"/>
  <c r="F13" i="2"/>
  <c r="F4" i="2"/>
  <c r="E5" i="2"/>
  <c r="E6" i="2" s="1"/>
  <c r="E8" i="2"/>
  <c r="E9" i="2"/>
  <c r="E12" i="2"/>
  <c r="E13" i="2"/>
  <c r="E4" i="2"/>
  <c r="E17" i="1" l="1"/>
  <c r="F17" i="1"/>
  <c r="F18" i="1"/>
  <c r="E18" i="1"/>
  <c r="E26" i="1"/>
  <c r="F26" i="1"/>
  <c r="E28" i="1"/>
  <c r="F28" i="1"/>
  <c r="E36" i="1"/>
  <c r="E37" i="1"/>
  <c r="F36" i="1"/>
  <c r="F37" i="1"/>
  <c r="F35" i="1"/>
  <c r="O36" i="1" s="1"/>
  <c r="E35" i="1"/>
  <c r="F27" i="1"/>
  <c r="E27" i="1"/>
  <c r="F19" i="1"/>
  <c r="E19" i="1"/>
  <c r="O18" i="1" l="1"/>
  <c r="O17" i="1"/>
  <c r="N17" i="1"/>
  <c r="N18" i="1"/>
  <c r="O27" i="1"/>
  <c r="N36" i="1"/>
  <c r="P36" i="1" s="1"/>
  <c r="N27" i="1"/>
  <c r="P27" i="1" s="1"/>
  <c r="P17" i="1" l="1"/>
  <c r="P18" i="1"/>
  <c r="P35" i="1"/>
  <c r="P26" i="1"/>
</calcChain>
</file>

<file path=xl/sharedStrings.xml><?xml version="1.0" encoding="utf-8"?>
<sst xmlns="http://schemas.openxmlformats.org/spreadsheetml/2006/main" count="78" uniqueCount="28">
  <si>
    <t>DELTA undulator Hall probe assembly</t>
  </si>
  <si>
    <t>Measurements of probe angles</t>
  </si>
  <si>
    <t>Probe zero offsets:</t>
  </si>
  <si>
    <t>S/N 119</t>
  </si>
  <si>
    <t>S/N 120</t>
  </si>
  <si>
    <t>X</t>
  </si>
  <si>
    <t>Y</t>
  </si>
  <si>
    <t>Z</t>
  </si>
  <si>
    <t>1. Z-probe along the field</t>
  </si>
  <si>
    <t>2. Y-probe along the field</t>
  </si>
  <si>
    <t xml:space="preserve">3. X-probe opposite the field </t>
  </si>
  <si>
    <t>Offset corrected</t>
  </si>
  <si>
    <r>
      <t>∆</t>
    </r>
    <r>
      <rPr>
        <vertAlign val="subscript"/>
        <sz val="11"/>
        <color theme="1"/>
        <rFont val="Broadway"/>
        <family val="5"/>
      </rPr>
      <t>119-120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</si>
  <si>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</si>
  <si>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</si>
  <si>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</si>
  <si>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</si>
  <si>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</si>
  <si>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</si>
  <si>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t>Run 3</t>
  </si>
  <si>
    <t>Run 2</t>
  </si>
  <si>
    <t>Run 1</t>
  </si>
  <si>
    <t>Angles(degrees)</t>
  </si>
  <si>
    <t>Average</t>
  </si>
  <si>
    <t>STD</t>
  </si>
  <si>
    <r>
      <t>Y</t>
    </r>
    <r>
      <rPr>
        <b/>
        <vertAlign val="subscript"/>
        <sz val="11"/>
        <color theme="1"/>
        <rFont val="Calibri"/>
        <family val="2"/>
        <scheme val="minor"/>
      </rPr>
      <t>roll,corr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</si>
  <si>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roll, corr</t>
    </r>
  </si>
  <si>
    <t>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</si>
</sst>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Broadway"/>
      <family val="5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23</xdr:row>
      <xdr:rowOff>152400</xdr:rowOff>
    </xdr:from>
    <xdr:ext cx="270908" cy="280205"/>
    <xdr:sp macro="" textlink="">
      <xdr:nvSpPr>
        <xdr:cNvPr id="13" name="TextBox 12"/>
        <xdr:cNvSpPr txBox="1"/>
      </xdr:nvSpPr>
      <xdr:spPr>
        <a:xfrm>
          <a:off x="3933825" y="45815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6</xdr:col>
      <xdr:colOff>600075</xdr:colOff>
      <xdr:row>22</xdr:row>
      <xdr:rowOff>76200</xdr:rowOff>
    </xdr:from>
    <xdr:to>
      <xdr:col>10</xdr:col>
      <xdr:colOff>219075</xdr:colOff>
      <xdr:row>28</xdr:row>
      <xdr:rowOff>70655</xdr:rowOff>
    </xdr:to>
    <xdr:grpSp>
      <xdr:nvGrpSpPr>
        <xdr:cNvPr id="23" name="Group 22"/>
        <xdr:cNvGrpSpPr/>
      </xdr:nvGrpSpPr>
      <xdr:grpSpPr>
        <a:xfrm>
          <a:off x="4257675" y="4419600"/>
          <a:ext cx="2057400" cy="1213655"/>
          <a:chOff x="3295650" y="838200"/>
          <a:chExt cx="2057400" cy="1137455"/>
        </a:xfrm>
      </xdr:grpSpPr>
      <xdr:sp macro="" textlink="">
        <xdr:nvSpPr>
          <xdr:cNvPr id="2" name="Rectangle 1"/>
          <xdr:cNvSpPr/>
        </xdr:nvSpPr>
        <xdr:spPr>
          <a:xfrm>
            <a:off x="3667125" y="1428750"/>
            <a:ext cx="1685925" cy="1238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" name="Straight Arrow Connector 3"/>
          <xdr:cNvCxnSpPr/>
        </xdr:nvCxnSpPr>
        <xdr:spPr>
          <a:xfrm flipV="1">
            <a:off x="3295650" y="981075"/>
            <a:ext cx="9525" cy="771525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3400425" y="148590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 flipH="1" flipV="1">
            <a:off x="3952875" y="895350"/>
            <a:ext cx="9526" cy="6000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/>
          <xdr:cNvSpPr txBox="1"/>
        </xdr:nvSpPr>
        <xdr:spPr>
          <a:xfrm>
            <a:off x="4038600" y="83820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3305175" y="120015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3362325" y="933450"/>
            <a:ext cx="50462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3810000" y="1676400"/>
            <a:ext cx="42954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5" name="Straight Arrow Connector 14"/>
          <xdr:cNvCxnSpPr/>
        </xdr:nvCxnSpPr>
        <xdr:spPr>
          <a:xfrm flipH="1">
            <a:off x="3590925" y="1495426"/>
            <a:ext cx="371476" cy="34289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/>
          <xdr:cNvSpPr txBox="1"/>
        </xdr:nvSpPr>
        <xdr:spPr>
          <a:xfrm>
            <a:off x="3324225" y="1695450"/>
            <a:ext cx="2694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21" name="Arc 20"/>
          <xdr:cNvSpPr/>
        </xdr:nvSpPr>
        <xdr:spPr>
          <a:xfrm rot="16549467">
            <a:off x="3629025" y="1181101"/>
            <a:ext cx="523875" cy="552450"/>
          </a:xfrm>
          <a:prstGeom prst="arc">
            <a:avLst/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Arc 21"/>
          <xdr:cNvSpPr/>
        </xdr:nvSpPr>
        <xdr:spPr>
          <a:xfrm rot="15158097">
            <a:off x="3781425" y="1333501"/>
            <a:ext cx="523875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6</xdr:col>
      <xdr:colOff>209550</xdr:colOff>
      <xdr:row>12</xdr:row>
      <xdr:rowOff>142875</xdr:rowOff>
    </xdr:from>
    <xdr:ext cx="270908" cy="280205"/>
    <xdr:sp macro="" textlink="">
      <xdr:nvSpPr>
        <xdr:cNvPr id="24" name="TextBox 23"/>
        <xdr:cNvSpPr txBox="1"/>
      </xdr:nvSpPr>
      <xdr:spPr>
        <a:xfrm>
          <a:off x="3867150" y="24765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555225</xdr:colOff>
      <xdr:row>7</xdr:row>
      <xdr:rowOff>16278</xdr:rowOff>
    </xdr:from>
    <xdr:to>
      <xdr:col>8</xdr:col>
      <xdr:colOff>69450</xdr:colOff>
      <xdr:row>15</xdr:row>
      <xdr:rowOff>178203</xdr:rowOff>
    </xdr:to>
    <xdr:sp macro="" textlink="">
      <xdr:nvSpPr>
        <xdr:cNvPr id="26" name="Rectangle 25"/>
        <xdr:cNvSpPr/>
      </xdr:nvSpPr>
      <xdr:spPr>
        <a:xfrm rot="16200000">
          <a:off x="4041375" y="2178453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545701</xdr:colOff>
      <xdr:row>12</xdr:row>
      <xdr:rowOff>66675</xdr:rowOff>
    </xdr:from>
    <xdr:to>
      <xdr:col>6</xdr:col>
      <xdr:colOff>552450</xdr:colOff>
      <xdr:row>16</xdr:row>
      <xdr:rowOff>82954</xdr:rowOff>
    </xdr:to>
    <xdr:cxnSp macro="">
      <xdr:nvCxnSpPr>
        <xdr:cNvPr id="27" name="Straight Arrow Connector 26"/>
        <xdr:cNvCxnSpPr/>
      </xdr:nvCxnSpPr>
      <xdr:spPr>
        <a:xfrm flipV="1">
          <a:off x="4203301" y="2400300"/>
          <a:ext cx="6749" cy="778279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2775</xdr:colOff>
      <xdr:row>14</xdr:row>
      <xdr:rowOff>73428</xdr:rowOff>
    </xdr:from>
    <xdr:to>
      <xdr:col>8</xdr:col>
      <xdr:colOff>2775</xdr:colOff>
      <xdr:row>17</xdr:row>
      <xdr:rowOff>63903</xdr:rowOff>
    </xdr:to>
    <xdr:cxnSp macro="">
      <xdr:nvCxnSpPr>
        <xdr:cNvPr id="28" name="Straight Arrow Connector 27"/>
        <xdr:cNvCxnSpPr/>
      </xdr:nvCxnSpPr>
      <xdr:spPr>
        <a:xfrm rot="16200000" flipH="1">
          <a:off x="4598587" y="3069041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21824</xdr:colOff>
      <xdr:row>14</xdr:row>
      <xdr:rowOff>73428</xdr:rowOff>
    </xdr:from>
    <xdr:to>
      <xdr:col>8</xdr:col>
      <xdr:colOff>12299</xdr:colOff>
      <xdr:row>14</xdr:row>
      <xdr:rowOff>82954</xdr:rowOff>
    </xdr:to>
    <xdr:cxnSp macro="">
      <xdr:nvCxnSpPr>
        <xdr:cNvPr id="29" name="Straight Arrow Connector 28"/>
        <xdr:cNvCxnSpPr/>
      </xdr:nvCxnSpPr>
      <xdr:spPr>
        <a:xfrm rot="16200000" flipH="1" flipV="1">
          <a:off x="4584299" y="2492778"/>
          <a:ext cx="9526" cy="600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48665</xdr:colOff>
      <xdr:row>12</xdr:row>
      <xdr:rowOff>162964</xdr:rowOff>
    </xdr:from>
    <xdr:to>
      <xdr:col>7</xdr:col>
      <xdr:colOff>313289</xdr:colOff>
      <xdr:row>14</xdr:row>
      <xdr:rowOff>62169</xdr:rowOff>
    </xdr:to>
    <xdr:sp macro="" textlink="">
      <xdr:nvSpPr>
        <xdr:cNvPr id="30" name="TextBox 29"/>
        <xdr:cNvSpPr txBox="1"/>
      </xdr:nvSpPr>
      <xdr:spPr>
        <a:xfrm>
          <a:off x="4315865" y="2496589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334415</xdr:colOff>
      <xdr:row>16</xdr:row>
      <xdr:rowOff>77239</xdr:rowOff>
    </xdr:from>
    <xdr:to>
      <xdr:col>7</xdr:col>
      <xdr:colOff>599039</xdr:colOff>
      <xdr:row>17</xdr:row>
      <xdr:rowOff>166944</xdr:rowOff>
    </xdr:to>
    <xdr:sp macro="" textlink="">
      <xdr:nvSpPr>
        <xdr:cNvPr id="31" name="TextBox 30"/>
        <xdr:cNvSpPr txBox="1"/>
      </xdr:nvSpPr>
      <xdr:spPr>
        <a:xfrm>
          <a:off x="4601615" y="3172864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6</xdr:col>
      <xdr:colOff>528740</xdr:colOff>
      <xdr:row>15</xdr:row>
      <xdr:rowOff>52489</xdr:rowOff>
    </xdr:from>
    <xdr:to>
      <xdr:col>7</xdr:col>
      <xdr:colOff>423765</xdr:colOff>
      <xdr:row>16</xdr:row>
      <xdr:rowOff>142194</xdr:rowOff>
    </xdr:to>
    <xdr:sp macro="" textlink="">
      <xdr:nvSpPr>
        <xdr:cNvPr id="32" name="TextBox 31"/>
        <xdr:cNvSpPr txBox="1"/>
      </xdr:nvSpPr>
      <xdr:spPr>
        <a:xfrm>
          <a:off x="4186340" y="2957614"/>
          <a:ext cx="50462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Pitch</a:t>
          </a:r>
        </a:p>
      </xdr:txBody>
    </xdr:sp>
    <xdr:clientData/>
  </xdr:twoCellAnchor>
  <xdr:twoCellAnchor>
    <xdr:from>
      <xdr:col>8</xdr:col>
      <xdr:colOff>109082</xdr:colOff>
      <xdr:row>16</xdr:row>
      <xdr:rowOff>118605</xdr:rowOff>
    </xdr:from>
    <xdr:to>
      <xdr:col>8</xdr:col>
      <xdr:colOff>538623</xdr:colOff>
      <xdr:row>18</xdr:row>
      <xdr:rowOff>17810</xdr:rowOff>
    </xdr:to>
    <xdr:sp macro="" textlink="">
      <xdr:nvSpPr>
        <xdr:cNvPr id="33" name="TextBox 32"/>
        <xdr:cNvSpPr txBox="1"/>
      </xdr:nvSpPr>
      <xdr:spPr>
        <a:xfrm>
          <a:off x="4985882" y="321423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  <xdr:twoCellAnchor>
    <xdr:from>
      <xdr:col>8</xdr:col>
      <xdr:colOff>12300</xdr:colOff>
      <xdr:row>14</xdr:row>
      <xdr:rowOff>73428</xdr:rowOff>
    </xdr:from>
    <xdr:to>
      <xdr:col>8</xdr:col>
      <xdr:colOff>355199</xdr:colOff>
      <xdr:row>16</xdr:row>
      <xdr:rowOff>63904</xdr:rowOff>
    </xdr:to>
    <xdr:cxnSp macro="">
      <xdr:nvCxnSpPr>
        <xdr:cNvPr id="34" name="Straight Arrow Connector 33"/>
        <xdr:cNvCxnSpPr/>
      </xdr:nvCxnSpPr>
      <xdr:spPr>
        <a:xfrm rot="16200000" flipH="1">
          <a:off x="4874812" y="2802341"/>
          <a:ext cx="371476" cy="34289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293911</xdr:colOff>
      <xdr:row>14</xdr:row>
      <xdr:rowOff>93884</xdr:rowOff>
    </xdr:from>
    <xdr:to>
      <xdr:col>8</xdr:col>
      <xdr:colOff>563344</xdr:colOff>
      <xdr:row>15</xdr:row>
      <xdr:rowOff>183589</xdr:rowOff>
    </xdr:to>
    <xdr:sp macro="" textlink="">
      <xdr:nvSpPr>
        <xdr:cNvPr id="35" name="TextBox 34"/>
        <xdr:cNvSpPr txBox="1"/>
      </xdr:nvSpPr>
      <xdr:spPr>
        <a:xfrm>
          <a:off x="5170711" y="2808509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321863</xdr:colOff>
      <xdr:row>13</xdr:row>
      <xdr:rowOff>59141</xdr:rowOff>
    </xdr:from>
    <xdr:to>
      <xdr:col>8</xdr:col>
      <xdr:colOff>236138</xdr:colOff>
      <xdr:row>16</xdr:row>
      <xdr:rowOff>40091</xdr:rowOff>
    </xdr:to>
    <xdr:sp macro="" textlink="">
      <xdr:nvSpPr>
        <xdr:cNvPr id="36" name="Arc 35"/>
        <xdr:cNvSpPr/>
      </xdr:nvSpPr>
      <xdr:spPr>
        <a:xfrm rot="11149467">
          <a:off x="4589063" y="2583266"/>
          <a:ext cx="523875" cy="552450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467542</xdr:colOff>
      <xdr:row>14</xdr:row>
      <xdr:rowOff>4448</xdr:rowOff>
    </xdr:from>
    <xdr:to>
      <xdr:col>8</xdr:col>
      <xdr:colOff>171364</xdr:colOff>
      <xdr:row>16</xdr:row>
      <xdr:rowOff>73884</xdr:rowOff>
    </xdr:to>
    <xdr:sp macro="" textlink="">
      <xdr:nvSpPr>
        <xdr:cNvPr id="37" name="Arc 36"/>
        <xdr:cNvSpPr/>
      </xdr:nvSpPr>
      <xdr:spPr>
        <a:xfrm rot="5701690">
          <a:off x="4666235" y="2787580"/>
          <a:ext cx="450436" cy="313422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304800</xdr:colOff>
      <xdr:row>32</xdr:row>
      <xdr:rowOff>152400</xdr:rowOff>
    </xdr:from>
    <xdr:ext cx="270908" cy="280205"/>
    <xdr:sp macro="" textlink="">
      <xdr:nvSpPr>
        <xdr:cNvPr id="39" name="TextBox 38"/>
        <xdr:cNvSpPr txBox="1"/>
      </xdr:nvSpPr>
      <xdr:spPr>
        <a:xfrm>
          <a:off x="3962400" y="62960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514350</xdr:colOff>
      <xdr:row>34</xdr:row>
      <xdr:rowOff>95250</xdr:rowOff>
    </xdr:from>
    <xdr:to>
      <xdr:col>10</xdr:col>
      <xdr:colOff>371475</xdr:colOff>
      <xdr:row>35</xdr:row>
      <xdr:rowOff>28575</xdr:rowOff>
    </xdr:to>
    <xdr:sp macro="" textlink="">
      <xdr:nvSpPr>
        <xdr:cNvPr id="41" name="Rectangle 40"/>
        <xdr:cNvSpPr/>
      </xdr:nvSpPr>
      <xdr:spPr>
        <a:xfrm>
          <a:off x="4781550" y="6619875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32</xdr:row>
      <xdr:rowOff>28575</xdr:rowOff>
    </xdr:from>
    <xdr:to>
      <xdr:col>7</xdr:col>
      <xdr:colOff>28575</xdr:colOff>
      <xdr:row>36</xdr:row>
      <xdr:rowOff>38100</xdr:rowOff>
    </xdr:to>
    <xdr:cxnSp macro="">
      <xdr:nvCxnSpPr>
        <xdr:cNvPr id="42" name="Straight Arrow Connector 41"/>
        <xdr:cNvCxnSpPr/>
      </xdr:nvCxnSpPr>
      <xdr:spPr>
        <a:xfrm flipV="1">
          <a:off x="4286250" y="6172200"/>
          <a:ext cx="9525" cy="771525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34</xdr:row>
      <xdr:rowOff>152400</xdr:rowOff>
    </xdr:from>
    <xdr:to>
      <xdr:col>8</xdr:col>
      <xdr:colOff>200025</xdr:colOff>
      <xdr:row>34</xdr:row>
      <xdr:rowOff>152400</xdr:rowOff>
    </xdr:to>
    <xdr:cxnSp macro="">
      <xdr:nvCxnSpPr>
        <xdr:cNvPr id="43" name="Straight Arrow Connector 42"/>
        <xdr:cNvCxnSpPr/>
      </xdr:nvCxnSpPr>
      <xdr:spPr>
        <a:xfrm flipH="1">
          <a:off x="4514850" y="6677025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200027</xdr:colOff>
      <xdr:row>34</xdr:row>
      <xdr:rowOff>161926</xdr:rowOff>
    </xdr:from>
    <xdr:to>
      <xdr:col>8</xdr:col>
      <xdr:colOff>209550</xdr:colOff>
      <xdr:row>39</xdr:row>
      <xdr:rowOff>38100</xdr:rowOff>
    </xdr:to>
    <xdr:cxnSp macro="">
      <xdr:nvCxnSpPr>
        <xdr:cNvPr id="44" name="Straight Arrow Connector 43"/>
        <xdr:cNvCxnSpPr/>
      </xdr:nvCxnSpPr>
      <xdr:spPr>
        <a:xfrm>
          <a:off x="5076827" y="6686551"/>
          <a:ext cx="9523" cy="828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36</xdr:row>
      <xdr:rowOff>161925</xdr:rowOff>
    </xdr:from>
    <xdr:to>
      <xdr:col>7</xdr:col>
      <xdr:colOff>340824</xdr:colOff>
      <xdr:row>38</xdr:row>
      <xdr:rowOff>61130</xdr:rowOff>
    </xdr:to>
    <xdr:sp macro="" textlink="">
      <xdr:nvSpPr>
        <xdr:cNvPr id="45" name="TextBox 44"/>
        <xdr:cNvSpPr txBox="1"/>
      </xdr:nvSpPr>
      <xdr:spPr>
        <a:xfrm>
          <a:off x="4343400" y="7067550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152400</xdr:colOff>
      <xdr:row>33</xdr:row>
      <xdr:rowOff>57150</xdr:rowOff>
    </xdr:from>
    <xdr:to>
      <xdr:col>7</xdr:col>
      <xdr:colOff>417024</xdr:colOff>
      <xdr:row>34</xdr:row>
      <xdr:rowOff>146855</xdr:rowOff>
    </xdr:to>
    <xdr:sp macro="" textlink="">
      <xdr:nvSpPr>
        <xdr:cNvPr id="46" name="TextBox 45"/>
        <xdr:cNvSpPr txBox="1"/>
      </xdr:nvSpPr>
      <xdr:spPr>
        <a:xfrm>
          <a:off x="4419600" y="6391275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7</xdr:col>
      <xdr:colOff>200025</xdr:colOff>
      <xdr:row>37</xdr:row>
      <xdr:rowOff>171450</xdr:rowOff>
    </xdr:from>
    <xdr:to>
      <xdr:col>8</xdr:col>
      <xdr:colOff>19966</xdr:colOff>
      <xdr:row>39</xdr:row>
      <xdr:rowOff>70655</xdr:rowOff>
    </xdr:to>
    <xdr:sp macro="" textlink="">
      <xdr:nvSpPr>
        <xdr:cNvPr id="48" name="TextBox 47"/>
        <xdr:cNvSpPr txBox="1"/>
      </xdr:nvSpPr>
      <xdr:spPr>
        <a:xfrm>
          <a:off x="4467225" y="7267575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Roll</a:t>
          </a:r>
        </a:p>
      </xdr:txBody>
    </xdr:sp>
    <xdr:clientData/>
  </xdr:twoCellAnchor>
  <xdr:twoCellAnchor>
    <xdr:from>
      <xdr:col>7</xdr:col>
      <xdr:colOff>314325</xdr:colOff>
      <xdr:row>34</xdr:row>
      <xdr:rowOff>161926</xdr:rowOff>
    </xdr:from>
    <xdr:to>
      <xdr:col>8</xdr:col>
      <xdr:colOff>200026</xdr:colOff>
      <xdr:row>37</xdr:row>
      <xdr:rowOff>38100</xdr:rowOff>
    </xdr:to>
    <xdr:cxnSp macro="">
      <xdr:nvCxnSpPr>
        <xdr:cNvPr id="49" name="Straight Arrow Connector 48"/>
        <xdr:cNvCxnSpPr/>
      </xdr:nvCxnSpPr>
      <xdr:spPr>
        <a:xfrm flipH="1">
          <a:off x="4581525" y="6686551"/>
          <a:ext cx="495301" cy="447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37</xdr:row>
      <xdr:rowOff>85725</xdr:rowOff>
    </xdr:from>
    <xdr:to>
      <xdr:col>8</xdr:col>
      <xdr:colOff>526608</xdr:colOff>
      <xdr:row>38</xdr:row>
      <xdr:rowOff>175430</xdr:rowOff>
    </xdr:to>
    <xdr:sp macro="" textlink="">
      <xdr:nvSpPr>
        <xdr:cNvPr id="50" name="TextBox 49"/>
        <xdr:cNvSpPr txBox="1"/>
      </xdr:nvSpPr>
      <xdr:spPr>
        <a:xfrm>
          <a:off x="5133975" y="7181850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431646</xdr:colOff>
      <xdr:row>34</xdr:row>
      <xdr:rowOff>17920</xdr:rowOff>
    </xdr:from>
    <xdr:to>
      <xdr:col>8</xdr:col>
      <xdr:colOff>330353</xdr:colOff>
      <xdr:row>37</xdr:row>
      <xdr:rowOff>172580</xdr:rowOff>
    </xdr:to>
    <xdr:sp macro="" textlink="">
      <xdr:nvSpPr>
        <xdr:cNvPr id="51" name="Arc 50"/>
        <xdr:cNvSpPr/>
      </xdr:nvSpPr>
      <xdr:spPr>
        <a:xfrm rot="14592545" flipH="1">
          <a:off x="4589920" y="6680046"/>
          <a:ext cx="726160" cy="508307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423705</xdr:colOff>
      <xdr:row>34</xdr:row>
      <xdr:rowOff>34204</xdr:rowOff>
    </xdr:from>
    <xdr:to>
      <xdr:col>9</xdr:col>
      <xdr:colOff>76808</xdr:colOff>
      <xdr:row>36</xdr:row>
      <xdr:rowOff>169943</xdr:rowOff>
    </xdr:to>
    <xdr:sp macro="" textlink="">
      <xdr:nvSpPr>
        <xdr:cNvPr id="52" name="Arc 51"/>
        <xdr:cNvSpPr/>
      </xdr:nvSpPr>
      <xdr:spPr>
        <a:xfrm rot="11956117">
          <a:off x="4690905" y="6739804"/>
          <a:ext cx="872303" cy="592939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35</xdr:row>
      <xdr:rowOff>9526</xdr:rowOff>
    </xdr:from>
    <xdr:to>
      <xdr:col>7</xdr:col>
      <xdr:colOff>439066</xdr:colOff>
      <xdr:row>36</xdr:row>
      <xdr:rowOff>90964</xdr:rowOff>
    </xdr:to>
    <xdr:sp macro="" textlink="">
      <xdr:nvSpPr>
        <xdr:cNvPr id="56" name="TextBox 55"/>
        <xdr:cNvSpPr txBox="1"/>
      </xdr:nvSpPr>
      <xdr:spPr>
        <a:xfrm>
          <a:off x="4276725" y="6943726"/>
          <a:ext cx="429541" cy="310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7</xdr:row>
      <xdr:rowOff>9525</xdr:rowOff>
    </xdr:from>
    <xdr:to>
      <xdr:col>11</xdr:col>
      <xdr:colOff>371474</xdr:colOff>
      <xdr:row>16</xdr:row>
      <xdr:rowOff>127805</xdr:rowOff>
    </xdr:to>
    <xdr:grpSp>
      <xdr:nvGrpSpPr>
        <xdr:cNvPr id="78" name="Group 77"/>
        <xdr:cNvGrpSpPr/>
      </xdr:nvGrpSpPr>
      <xdr:grpSpPr>
        <a:xfrm>
          <a:off x="4381499" y="1457325"/>
          <a:ext cx="2695575" cy="2023280"/>
          <a:chOff x="7037764" y="2190406"/>
          <a:chExt cx="2315786" cy="1347349"/>
        </a:xfrm>
      </xdr:grpSpPr>
      <xdr:sp macro="" textlink="">
        <xdr:nvSpPr>
          <xdr:cNvPr id="2" name="TextBox 1"/>
          <xdr:cNvSpPr txBox="1"/>
        </xdr:nvSpPr>
        <xdr:spPr>
          <a:xfrm>
            <a:off x="7037764" y="2527529"/>
            <a:ext cx="270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>
                <a:solidFill>
                  <a:srgbClr val="FF0000"/>
                </a:solidFill>
              </a:rPr>
              <a:t>B</a:t>
            </a:r>
          </a:p>
        </xdr:txBody>
      </xdr:sp>
      <xdr:sp macro="" textlink="">
        <xdr:nvSpPr>
          <xdr:cNvPr id="4" name="Rectangle 3"/>
          <xdr:cNvSpPr/>
        </xdr:nvSpPr>
        <xdr:spPr>
          <a:xfrm>
            <a:off x="7667625" y="2878012"/>
            <a:ext cx="1685925" cy="1321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5" name="Straight Arrow Connector 4"/>
          <xdr:cNvCxnSpPr/>
        </xdr:nvCxnSpPr>
        <xdr:spPr>
          <a:xfrm flipV="1">
            <a:off x="7305675" y="2400347"/>
            <a:ext cx="0" cy="542878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7400925" y="293899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 flipH="1" flipV="1">
            <a:off x="7953375" y="2270779"/>
            <a:ext cx="9526" cy="6783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/>
          <xdr:cNvSpPr txBox="1"/>
        </xdr:nvSpPr>
        <xdr:spPr>
          <a:xfrm>
            <a:off x="7932721" y="2190406"/>
            <a:ext cx="264624" cy="3370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7313858" y="2737533"/>
            <a:ext cx="264624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7371008" y="2498218"/>
            <a:ext cx="504625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7875964" y="2987100"/>
            <a:ext cx="429541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2" name="Straight Arrow Connector 11"/>
          <xdr:cNvCxnSpPr/>
        </xdr:nvCxnSpPr>
        <xdr:spPr>
          <a:xfrm flipH="1">
            <a:off x="7591425" y="2949155"/>
            <a:ext cx="371476" cy="36587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/>
          <xdr:cNvSpPr txBox="1"/>
        </xdr:nvSpPr>
        <xdr:spPr>
          <a:xfrm>
            <a:off x="7334250" y="3238779"/>
            <a:ext cx="269433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14" name="Arc 13"/>
          <xdr:cNvSpPr/>
        </xdr:nvSpPr>
        <xdr:spPr>
          <a:xfrm rot="16549467">
            <a:off x="7553435" y="2668915"/>
            <a:ext cx="650603" cy="568685"/>
          </a:xfrm>
          <a:prstGeom prst="arc">
            <a:avLst/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Arc 14"/>
          <xdr:cNvSpPr/>
        </xdr:nvSpPr>
        <xdr:spPr>
          <a:xfrm rot="15158097">
            <a:off x="7764377" y="2794887"/>
            <a:ext cx="558970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2" name="Arc 71"/>
          <xdr:cNvSpPr/>
        </xdr:nvSpPr>
        <xdr:spPr>
          <a:xfrm rot="11956117">
            <a:off x="7533879" y="2844426"/>
            <a:ext cx="448468" cy="388097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6" name="TextBox 75"/>
          <xdr:cNvSpPr txBox="1"/>
        </xdr:nvSpPr>
        <xdr:spPr>
          <a:xfrm>
            <a:off x="7133014" y="3017053"/>
            <a:ext cx="429541" cy="3100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Yaw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7"/>
  <sheetViews>
    <sheetView tabSelected="1" workbookViewId="0">
      <selection activeCell="H20" sqref="H20"/>
    </sheetView>
  </sheetViews>
  <sheetFormatPr defaultRowHeight="15" x14ac:dyDescent="0.25"/>
  <sheetData>
    <row r="3" spans="1:16" ht="18.75" x14ac:dyDescent="0.3">
      <c r="A3" s="2" t="s">
        <v>0</v>
      </c>
      <c r="B3" s="2"/>
      <c r="C3" s="2"/>
      <c r="D3" s="2"/>
    </row>
    <row r="4" spans="1:16" x14ac:dyDescent="0.25">
      <c r="A4" s="1" t="s">
        <v>1</v>
      </c>
      <c r="B4" s="1"/>
      <c r="C4" s="1"/>
    </row>
    <row r="6" spans="1:16" x14ac:dyDescent="0.25">
      <c r="B6" s="1" t="s">
        <v>2</v>
      </c>
      <c r="C6" s="1"/>
    </row>
    <row r="7" spans="1:16" x14ac:dyDescent="0.25">
      <c r="B7" s="1" t="s">
        <v>3</v>
      </c>
      <c r="C7" s="1" t="s">
        <v>4</v>
      </c>
    </row>
    <row r="8" spans="1:16" x14ac:dyDescent="0.25">
      <c r="A8" s="1" t="s">
        <v>5</v>
      </c>
      <c r="B8">
        <v>1.64</v>
      </c>
      <c r="C8">
        <v>2.3199999999999998</v>
      </c>
    </row>
    <row r="9" spans="1:16" x14ac:dyDescent="0.25">
      <c r="A9" s="1" t="s">
        <v>6</v>
      </c>
      <c r="B9">
        <v>0.18</v>
      </c>
      <c r="C9">
        <v>-1.18</v>
      </c>
    </row>
    <row r="10" spans="1:16" x14ac:dyDescent="0.25">
      <c r="A10" s="1" t="s">
        <v>7</v>
      </c>
      <c r="B10">
        <v>-0.13</v>
      </c>
      <c r="C10">
        <v>-0.66</v>
      </c>
    </row>
    <row r="13" spans="1:16" x14ac:dyDescent="0.25">
      <c r="A13" s="1" t="s">
        <v>8</v>
      </c>
    </row>
    <row r="14" spans="1:16" x14ac:dyDescent="0.25">
      <c r="E14" s="1" t="s">
        <v>11</v>
      </c>
    </row>
    <row r="15" spans="1:16" ht="17.25" x14ac:dyDescent="0.3">
      <c r="B15" s="1" t="s">
        <v>3</v>
      </c>
      <c r="C15" s="1" t="s">
        <v>4</v>
      </c>
      <c r="E15" s="1" t="s">
        <v>3</v>
      </c>
      <c r="F15" s="1" t="s">
        <v>4</v>
      </c>
      <c r="N15" s="1" t="s">
        <v>3</v>
      </c>
      <c r="O15" s="1" t="s">
        <v>4</v>
      </c>
      <c r="P15" s="4" t="s">
        <v>12</v>
      </c>
    </row>
    <row r="17" spans="1:16" ht="18" x14ac:dyDescent="0.35">
      <c r="A17" s="1" t="s">
        <v>5</v>
      </c>
      <c r="B17" s="3">
        <v>19.100000000000001</v>
      </c>
      <c r="C17" s="3">
        <v>-84.9</v>
      </c>
      <c r="E17">
        <f>B17-B8</f>
        <v>17.46</v>
      </c>
      <c r="F17">
        <f>C17-C8</f>
        <v>-87.22</v>
      </c>
      <c r="M17" s="1" t="s">
        <v>13</v>
      </c>
      <c r="N17">
        <f>ASIN(-E18/E19/1000)*180/PI()</f>
        <v>0.26487010466051764</v>
      </c>
      <c r="O17">
        <f>ASIN(-F18/F19/1000)*180/PI()</f>
        <v>0.14130233000886783</v>
      </c>
      <c r="P17">
        <f>N17-O17</f>
        <v>0.12356777465164981</v>
      </c>
    </row>
    <row r="18" spans="1:16" ht="18" x14ac:dyDescent="0.35">
      <c r="A18" s="1" t="s">
        <v>6</v>
      </c>
      <c r="B18" s="3">
        <v>-23.3</v>
      </c>
      <c r="C18" s="3">
        <v>-13.7</v>
      </c>
      <c r="E18">
        <f t="shared" ref="E18:F18" si="0">B18-B9</f>
        <v>-23.48</v>
      </c>
      <c r="F18">
        <f t="shared" si="0"/>
        <v>-12.52</v>
      </c>
      <c r="M18" s="1" t="s">
        <v>14</v>
      </c>
      <c r="N18">
        <f>ASIN(-E17/E19/1000)*180/PI()</f>
        <v>-0.19696016455131582</v>
      </c>
      <c r="O18">
        <f>ASIN(-F17/F19/1000)*180/PI()</f>
        <v>0.98442357139860137</v>
      </c>
      <c r="P18">
        <f>N18-O18</f>
        <v>-1.1813837359499173</v>
      </c>
    </row>
    <row r="19" spans="1:16" x14ac:dyDescent="0.25">
      <c r="A19" s="1" t="s">
        <v>7</v>
      </c>
      <c r="B19" s="3">
        <v>5.0789999999999997</v>
      </c>
      <c r="C19" s="3">
        <v>5.0759999999999996</v>
      </c>
      <c r="E19">
        <f>B19-B10/1000</f>
        <v>5.0791300000000001</v>
      </c>
      <c r="F19">
        <f>C19-C10/1000</f>
        <v>5.0766599999999995</v>
      </c>
      <c r="G19" t="s">
        <v>27</v>
      </c>
      <c r="M19" s="1"/>
    </row>
    <row r="22" spans="1:16" x14ac:dyDescent="0.25">
      <c r="A22" s="1" t="s">
        <v>9</v>
      </c>
    </row>
    <row r="23" spans="1:16" x14ac:dyDescent="0.25">
      <c r="E23" s="1" t="s">
        <v>11</v>
      </c>
    </row>
    <row r="24" spans="1:16" x14ac:dyDescent="0.25">
      <c r="B24" s="1" t="s">
        <v>3</v>
      </c>
      <c r="C24" s="1" t="s">
        <v>4</v>
      </c>
      <c r="E24" s="1" t="s">
        <v>3</v>
      </c>
      <c r="F24" s="1" t="s">
        <v>4</v>
      </c>
      <c r="N24" s="1" t="s">
        <v>3</v>
      </c>
      <c r="O24" s="1" t="s">
        <v>4</v>
      </c>
    </row>
    <row r="26" spans="1:16" ht="18" x14ac:dyDescent="0.35">
      <c r="A26" s="1" t="s">
        <v>5</v>
      </c>
      <c r="B26" s="3">
        <v>-16.7</v>
      </c>
      <c r="C26" s="3">
        <v>-34.4</v>
      </c>
      <c r="E26">
        <f>B26-B8</f>
        <v>-18.34</v>
      </c>
      <c r="F26">
        <f>C26-C8</f>
        <v>-36.72</v>
      </c>
      <c r="M26" s="1" t="s">
        <v>15</v>
      </c>
      <c r="N26">
        <f>ASIN(E28/E27/1000)*180/PI()</f>
        <v>-3.7301792631566862E-3</v>
      </c>
      <c r="O26">
        <f>ASIN(F28/F27/1000)*180/PI()</f>
        <v>-3.7654690969092616E-2</v>
      </c>
      <c r="P26">
        <f>N26-O26</f>
        <v>3.3924511705935932E-2</v>
      </c>
    </row>
    <row r="27" spans="1:16" ht="18" x14ac:dyDescent="0.35">
      <c r="A27" s="1" t="s">
        <v>6</v>
      </c>
      <c r="B27" s="3">
        <v>5.069</v>
      </c>
      <c r="C27" s="3">
        <v>5.0810000000000004</v>
      </c>
      <c r="E27">
        <f>B27-B9/1000</f>
        <v>5.0688199999999997</v>
      </c>
      <c r="F27">
        <f>C27-C9/1000</f>
        <v>5.0821800000000001</v>
      </c>
      <c r="M27" s="1" t="s">
        <v>16</v>
      </c>
      <c r="N27">
        <f>ASIN(E26/E27/1000)*180/PI()</f>
        <v>-0.20730799062263353</v>
      </c>
      <c r="O27">
        <f>ASIN(F26/F27/1000)*180/PI()</f>
        <v>-0.41397969563341924</v>
      </c>
      <c r="P27">
        <f>N27-O27</f>
        <v>0.20667170501078572</v>
      </c>
    </row>
    <row r="28" spans="1:16" x14ac:dyDescent="0.25">
      <c r="A28" s="1" t="s">
        <v>7</v>
      </c>
      <c r="B28" s="3">
        <v>-0.46</v>
      </c>
      <c r="C28" s="3">
        <v>-4</v>
      </c>
      <c r="E28">
        <f t="shared" ref="E28:F28" si="1">B28-B10</f>
        <v>-0.33</v>
      </c>
      <c r="F28">
        <f t="shared" si="1"/>
        <v>-3.34</v>
      </c>
    </row>
    <row r="31" spans="1:16" x14ac:dyDescent="0.25">
      <c r="A31" s="1" t="s">
        <v>10</v>
      </c>
    </row>
    <row r="32" spans="1:16" x14ac:dyDescent="0.25">
      <c r="E32" s="1" t="s">
        <v>11</v>
      </c>
    </row>
    <row r="33" spans="1:16" x14ac:dyDescent="0.25">
      <c r="B33" s="1" t="s">
        <v>3</v>
      </c>
      <c r="C33" s="1" t="s">
        <v>4</v>
      </c>
      <c r="E33" s="1" t="s">
        <v>3</v>
      </c>
      <c r="F33" s="1" t="s">
        <v>4</v>
      </c>
      <c r="N33" s="1" t="s">
        <v>3</v>
      </c>
      <c r="O33" s="1" t="s">
        <v>4</v>
      </c>
    </row>
    <row r="35" spans="1:16" ht="18" x14ac:dyDescent="0.35">
      <c r="A35" s="1" t="s">
        <v>5</v>
      </c>
      <c r="B35" s="3">
        <v>-5.0720000000000001</v>
      </c>
      <c r="C35" s="3">
        <v>-5.0759999999999996</v>
      </c>
      <c r="E35">
        <f>B35-B8/1000</f>
        <v>-5.0736400000000001</v>
      </c>
      <c r="F35">
        <f>C35-C8/1000</f>
        <v>-5.0783199999999997</v>
      </c>
      <c r="M35" s="1" t="s">
        <v>17</v>
      </c>
      <c r="N35">
        <f>-ASIN(E37/E35/1000)*180/PI()</f>
        <v>-0.20406196037090177</v>
      </c>
      <c r="O35">
        <f>-ASIN(F37/F35/1000)*180/PI()</f>
        <v>0.1834525919410572</v>
      </c>
      <c r="P35">
        <f>N35-O35</f>
        <v>-0.38751455231195897</v>
      </c>
    </row>
    <row r="36" spans="1:16" ht="18" x14ac:dyDescent="0.35">
      <c r="A36" s="1" t="s">
        <v>6</v>
      </c>
      <c r="B36" s="3">
        <v>131.19999999999999</v>
      </c>
      <c r="C36" s="3">
        <v>124.5</v>
      </c>
      <c r="E36">
        <f t="shared" ref="E36:F36" si="2">B36-B9</f>
        <v>131.01999999999998</v>
      </c>
      <c r="F36">
        <f t="shared" si="2"/>
        <v>125.68</v>
      </c>
      <c r="M36" s="1" t="s">
        <v>18</v>
      </c>
      <c r="N36">
        <f>ASIN(-E36/E35/1000)*180/PI()</f>
        <v>1.4797517415006716</v>
      </c>
      <c r="O36">
        <f>ASIN(-F36/F35/1000)*180/PI()</f>
        <v>1.4181203318599427</v>
      </c>
      <c r="P36">
        <f>N36-O36</f>
        <v>6.1631409640728885E-2</v>
      </c>
    </row>
    <row r="37" spans="1:16" x14ac:dyDescent="0.25">
      <c r="A37" s="1" t="s">
        <v>7</v>
      </c>
      <c r="B37" s="3">
        <v>-18.2</v>
      </c>
      <c r="C37" s="3">
        <v>15.6</v>
      </c>
      <c r="E37">
        <f t="shared" ref="E37:F37" si="3">B37-B10</f>
        <v>-18.07</v>
      </c>
      <c r="F37">
        <f t="shared" si="3"/>
        <v>16.259999999999998</v>
      </c>
    </row>
  </sheetData>
  <pageMargins left="0.7" right="0.7" top="0.75" bottom="0.7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26" sqref="E26"/>
    </sheetView>
  </sheetViews>
  <sheetFormatPr defaultRowHeight="15" x14ac:dyDescent="0.25"/>
  <sheetData>
    <row r="1" spans="1:6" x14ac:dyDescent="0.25">
      <c r="B1" t="s">
        <v>22</v>
      </c>
    </row>
    <row r="2" spans="1:6" x14ac:dyDescent="0.25">
      <c r="C2" s="1" t="s">
        <v>3</v>
      </c>
    </row>
    <row r="3" spans="1:6" x14ac:dyDescent="0.25">
      <c r="B3" t="s">
        <v>21</v>
      </c>
      <c r="C3" t="s">
        <v>20</v>
      </c>
      <c r="D3" t="s">
        <v>19</v>
      </c>
      <c r="E3" t="s">
        <v>23</v>
      </c>
      <c r="F3" t="s">
        <v>24</v>
      </c>
    </row>
    <row r="4" spans="1:6" ht="18" x14ac:dyDescent="0.35">
      <c r="A4" s="1" t="s">
        <v>13</v>
      </c>
      <c r="B4" s="5">
        <v>0.19400000000000001</v>
      </c>
      <c r="C4" s="5">
        <v>0.26400000000000001</v>
      </c>
      <c r="D4" s="5">
        <v>0.26500000000000001</v>
      </c>
      <c r="E4" s="6">
        <f>AVERAGE(B4:D4)</f>
        <v>0.24100000000000002</v>
      </c>
      <c r="F4" s="5">
        <f>STDEV(B4:D4)</f>
        <v>4.0706264874095142E-2</v>
      </c>
    </row>
    <row r="5" spans="1:6" ht="18" x14ac:dyDescent="0.35">
      <c r="A5" s="1" t="s">
        <v>18</v>
      </c>
      <c r="B5" s="5">
        <v>1.4379999999999999</v>
      </c>
      <c r="C5" s="5">
        <v>1.3680000000000001</v>
      </c>
      <c r="D5" s="5">
        <v>1.48</v>
      </c>
      <c r="E5" s="6">
        <f t="shared" ref="E5" si="0">AVERAGE(B5:D5)</f>
        <v>1.4286666666666665</v>
      </c>
      <c r="F5" s="5">
        <f t="shared" ref="F5" si="1">STDEV(B5:D5)</f>
        <v>5.6580326380583253E-2</v>
      </c>
    </row>
    <row r="6" spans="1:6" ht="18" x14ac:dyDescent="0.35">
      <c r="A6" s="1" t="s">
        <v>25</v>
      </c>
      <c r="B6" s="5">
        <f>B5-B9</f>
        <v>1.7050000000000001</v>
      </c>
      <c r="C6" s="5">
        <f t="shared" ref="C6:F6" si="2">C5-C9</f>
        <v>1.718</v>
      </c>
      <c r="D6" s="5">
        <f t="shared" si="2"/>
        <v>1.6870000000000001</v>
      </c>
      <c r="E6" s="6">
        <f t="shared" si="2"/>
        <v>1.7033333333333331</v>
      </c>
      <c r="F6" s="5">
        <f t="shared" si="2"/>
        <v>-1.5227286957650916E-2</v>
      </c>
    </row>
    <row r="7" spans="1:6" x14ac:dyDescent="0.25">
      <c r="E7" s="1"/>
    </row>
    <row r="8" spans="1:6" ht="18" x14ac:dyDescent="0.35">
      <c r="A8" s="1" t="s">
        <v>14</v>
      </c>
      <c r="B8" s="5">
        <v>-0.19900000000000001</v>
      </c>
      <c r="C8" s="5">
        <v>-0.21</v>
      </c>
      <c r="D8" s="5">
        <v>-0.19700000000000001</v>
      </c>
      <c r="E8" s="6">
        <f>AVERAGE(B8:D8)</f>
        <v>-0.20200000000000004</v>
      </c>
      <c r="F8" s="5">
        <f>STDEV(B8:D8)</f>
        <v>6.9999999999999906E-3</v>
      </c>
    </row>
    <row r="9" spans="1:6" ht="18" x14ac:dyDescent="0.35">
      <c r="A9" s="1" t="s">
        <v>16</v>
      </c>
      <c r="B9" s="5">
        <v>-0.26700000000000002</v>
      </c>
      <c r="C9" s="5">
        <v>-0.35</v>
      </c>
      <c r="D9" s="5">
        <v>-0.20699999999999999</v>
      </c>
      <c r="E9" s="6">
        <f>AVERAGE(B9:D9)</f>
        <v>-0.27466666666666667</v>
      </c>
      <c r="F9" s="5">
        <f>STDEV(B9:D9)</f>
        <v>7.1807613338234169E-2</v>
      </c>
    </row>
    <row r="10" spans="1:6" ht="18" x14ac:dyDescent="0.35">
      <c r="A10" s="1" t="s">
        <v>26</v>
      </c>
      <c r="B10" s="5">
        <v>0</v>
      </c>
      <c r="C10" s="5">
        <v>0</v>
      </c>
      <c r="D10" s="5">
        <v>0</v>
      </c>
      <c r="E10" s="6">
        <v>0</v>
      </c>
      <c r="F10" s="5">
        <v>0</v>
      </c>
    </row>
    <row r="12" spans="1:6" ht="18" x14ac:dyDescent="0.35">
      <c r="A12" s="1" t="s">
        <v>15</v>
      </c>
      <c r="B12" s="5">
        <v>-7.6999999999999999E-2</v>
      </c>
      <c r="C12" s="5">
        <v>1.4999999999999999E-2</v>
      </c>
      <c r="D12" s="5">
        <v>-4.0000000000000001E-3</v>
      </c>
      <c r="E12" s="6">
        <f>AVERAGE(B12:D12)</f>
        <v>-2.2000000000000002E-2</v>
      </c>
      <c r="F12" s="5">
        <f>STDEV(B12:D12)</f>
        <v>4.8569537778323568E-2</v>
      </c>
    </row>
    <row r="13" spans="1:6" ht="18" x14ac:dyDescent="0.35">
      <c r="A13" s="1" t="s">
        <v>17</v>
      </c>
      <c r="B13" s="5">
        <v>-0.20499999999999999</v>
      </c>
      <c r="C13" s="5">
        <v>-0.20599999999999999</v>
      </c>
      <c r="D13" s="5">
        <v>-0.20399999999999999</v>
      </c>
      <c r="E13" s="6">
        <f>AVERAGE(B13:D13)</f>
        <v>-0.20499999999999999</v>
      </c>
      <c r="F13" s="5">
        <f>STDEV(B13:D13)</f>
        <v>1.0000000000000009E-3</v>
      </c>
    </row>
    <row r="14" spans="1:6" x14ac:dyDescent="0.25">
      <c r="A14" s="1"/>
      <c r="B14" s="1"/>
    </row>
    <row r="15" spans="1:6" x14ac:dyDescent="0.25">
      <c r="C15" s="1" t="s">
        <v>4</v>
      </c>
    </row>
    <row r="16" spans="1:6" x14ac:dyDescent="0.25">
      <c r="B16" t="s">
        <v>21</v>
      </c>
      <c r="C16" t="s">
        <v>20</v>
      </c>
      <c r="D16" t="s">
        <v>19</v>
      </c>
      <c r="E16" t="s">
        <v>23</v>
      </c>
      <c r="F16" t="s">
        <v>24</v>
      </c>
    </row>
    <row r="17" spans="1:6" ht="18" x14ac:dyDescent="0.35">
      <c r="A17" s="1" t="s">
        <v>13</v>
      </c>
      <c r="B17" s="5">
        <v>8.5000000000000006E-2</v>
      </c>
      <c r="C17" s="5">
        <v>5.7000000000000002E-2</v>
      </c>
      <c r="D17" s="5">
        <v>0.14099999999999999</v>
      </c>
      <c r="E17" s="6">
        <f>AVERAGE(B17:D17)</f>
        <v>9.4333333333333338E-2</v>
      </c>
      <c r="F17" s="5">
        <f>STDEV(B17:D17)</f>
        <v>4.2770706486254452E-2</v>
      </c>
    </row>
    <row r="18" spans="1:6" ht="18" x14ac:dyDescent="0.35">
      <c r="A18" s="1" t="s">
        <v>18</v>
      </c>
      <c r="B18" s="5">
        <v>1.4079999999999999</v>
      </c>
      <c r="C18" s="5">
        <v>1.31</v>
      </c>
      <c r="D18" s="5">
        <v>1.4179999999999999</v>
      </c>
      <c r="E18" s="6">
        <f t="shared" ref="E18" si="3">AVERAGE(B18:D18)</f>
        <v>1.3786666666666667</v>
      </c>
      <c r="F18" s="5">
        <f t="shared" ref="F18" si="4">STDEV(B18:D18)</f>
        <v>5.9676907873425583E-2</v>
      </c>
    </row>
    <row r="19" spans="1:6" ht="18" x14ac:dyDescent="0.35">
      <c r="A19" s="1" t="s">
        <v>25</v>
      </c>
      <c r="B19" s="5">
        <f>B18-B9</f>
        <v>1.6749999999999998</v>
      </c>
      <c r="C19" s="5">
        <f t="shared" ref="C19:F19" si="5">C18-C9</f>
        <v>1.6600000000000001</v>
      </c>
      <c r="D19" s="5">
        <f t="shared" si="5"/>
        <v>1.625</v>
      </c>
      <c r="E19" s="6">
        <f t="shared" si="5"/>
        <v>1.6533333333333333</v>
      </c>
      <c r="F19" s="5">
        <f t="shared" si="5"/>
        <v>-1.2130705464808586E-2</v>
      </c>
    </row>
    <row r="20" spans="1:6" x14ac:dyDescent="0.25">
      <c r="E20" s="1"/>
    </row>
    <row r="21" spans="1:6" ht="18" x14ac:dyDescent="0.35">
      <c r="A21" s="1" t="s">
        <v>14</v>
      </c>
      <c r="B21" s="5">
        <v>0.98699999999999999</v>
      </c>
      <c r="C21" s="5">
        <v>1.0109999999999999</v>
      </c>
      <c r="D21" s="5">
        <v>0.98499999999999999</v>
      </c>
      <c r="E21" s="6">
        <f>AVERAGE(B21:D21)</f>
        <v>0.99433333333333318</v>
      </c>
      <c r="F21" s="5">
        <f>STDEV(B21:D21)</f>
        <v>1.4468356276140419E-2</v>
      </c>
    </row>
    <row r="22" spans="1:6" ht="18" x14ac:dyDescent="0.35">
      <c r="A22" s="1" t="s">
        <v>16</v>
      </c>
      <c r="B22" s="5">
        <v>-0.42899999999999999</v>
      </c>
      <c r="C22" s="5">
        <v>-0.53600000000000003</v>
      </c>
      <c r="D22" s="5">
        <v>-0.41399999999999998</v>
      </c>
      <c r="E22" s="6">
        <f>AVERAGE(B22:D22)</f>
        <v>-0.45966666666666667</v>
      </c>
      <c r="F22" s="5">
        <f>STDEV(B22:D22)</f>
        <v>6.6530694670455415E-2</v>
      </c>
    </row>
    <row r="23" spans="1:6" ht="18" x14ac:dyDescent="0.35">
      <c r="A23" s="1" t="s">
        <v>26</v>
      </c>
      <c r="B23" s="5">
        <f>B22-B9</f>
        <v>-0.16199999999999998</v>
      </c>
      <c r="C23" s="5">
        <f t="shared" ref="C23:D23" si="6">C22-C9</f>
        <v>-0.18600000000000005</v>
      </c>
      <c r="D23" s="5">
        <f t="shared" si="6"/>
        <v>-0.20699999999999999</v>
      </c>
      <c r="E23" s="6">
        <f>AVERAGE(B23:D23)</f>
        <v>-0.18500000000000003</v>
      </c>
      <c r="F23" s="5">
        <f>STDEV(B23:D23)</f>
        <v>2.2516660498395413E-2</v>
      </c>
    </row>
    <row r="25" spans="1:6" ht="18" x14ac:dyDescent="0.35">
      <c r="A25" s="1" t="s">
        <v>15</v>
      </c>
      <c r="B25" s="5">
        <v>-9.4E-2</v>
      </c>
      <c r="C25" s="5">
        <v>-8.7999999999999995E-2</v>
      </c>
      <c r="D25" s="5">
        <v>-3.7999999999999999E-2</v>
      </c>
      <c r="E25" s="6">
        <f>AVERAGE(B25:D25)</f>
        <v>-7.3333333333333334E-2</v>
      </c>
      <c r="F25" s="5">
        <f>STDEV(B25:D25)</f>
        <v>3.0746273486933873E-2</v>
      </c>
    </row>
    <row r="26" spans="1:6" ht="18" x14ac:dyDescent="0.35">
      <c r="A26" s="1" t="s">
        <v>17</v>
      </c>
      <c r="B26" s="5">
        <v>0.182</v>
      </c>
      <c r="C26" s="5">
        <v>0.16800000000000001</v>
      </c>
      <c r="D26" s="5">
        <v>0.183</v>
      </c>
      <c r="E26" s="6">
        <f>AVERAGE(B26:D26)</f>
        <v>0.17766666666666664</v>
      </c>
      <c r="F26" s="5">
        <f>STDEV(B26:D26)</f>
        <v>8.3864970836060749E-3</v>
      </c>
    </row>
    <row r="31" spans="1:6" x14ac:dyDescent="0.25">
      <c r="A31" s="1"/>
      <c r="B31" s="1"/>
    </row>
    <row r="32" spans="1:6" x14ac:dyDescent="0.25">
      <c r="A32" s="1"/>
      <c r="B32" s="1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Levashov, Yurii I.</cp:lastModifiedBy>
  <cp:lastPrinted>2015-03-19T18:40:11Z</cp:lastPrinted>
  <dcterms:created xsi:type="dcterms:W3CDTF">2014-03-06T16:53:33Z</dcterms:created>
  <dcterms:modified xsi:type="dcterms:W3CDTF">2015-03-24T18:02:44Z</dcterms:modified>
</cp:coreProperties>
</file>