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195" windowWidth="24915" windowHeight="9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49" i="1" l="1"/>
  <c r="J49" i="1"/>
  <c r="K48" i="1"/>
  <c r="J48" i="1"/>
  <c r="G39" i="1"/>
  <c r="J39" i="1" s="1"/>
  <c r="D40" i="1"/>
  <c r="H40" i="1" s="1"/>
  <c r="K40" i="1" s="1"/>
  <c r="D41" i="1"/>
  <c r="H41" i="1" s="1"/>
  <c r="K41" i="1" s="1"/>
  <c r="D42" i="1"/>
  <c r="H42" i="1" s="1"/>
  <c r="K42" i="1" s="1"/>
  <c r="D43" i="1"/>
  <c r="H43" i="1" s="1"/>
  <c r="K43" i="1" s="1"/>
  <c r="D44" i="1"/>
  <c r="H44" i="1" s="1"/>
  <c r="K44" i="1" s="1"/>
  <c r="D45" i="1"/>
  <c r="H45" i="1" s="1"/>
  <c r="K45" i="1" s="1"/>
  <c r="D46" i="1"/>
  <c r="H46" i="1" s="1"/>
  <c r="K46" i="1" s="1"/>
  <c r="D39" i="1"/>
  <c r="H39" i="1" s="1"/>
  <c r="K39" i="1" s="1"/>
  <c r="E33" i="1"/>
  <c r="K28" i="1"/>
  <c r="K29" i="1"/>
  <c r="K27" i="1"/>
  <c r="K23" i="1"/>
  <c r="K24" i="1"/>
  <c r="K22" i="1"/>
  <c r="G43" i="1" l="1"/>
  <c r="J43" i="1" s="1"/>
  <c r="G46" i="1"/>
  <c r="J46" i="1" s="1"/>
  <c r="G42" i="1"/>
  <c r="J42" i="1" s="1"/>
  <c r="G45" i="1"/>
  <c r="J45" i="1" s="1"/>
  <c r="G41" i="1"/>
  <c r="J41" i="1" s="1"/>
  <c r="G44" i="1"/>
  <c r="J44" i="1" s="1"/>
  <c r="G40" i="1"/>
  <c r="J40" i="1" s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N11" i="1"/>
  <c r="O11" i="1"/>
  <c r="M11" i="1"/>
</calcChain>
</file>

<file path=xl/sharedStrings.xml><?xml version="1.0" encoding="utf-8"?>
<sst xmlns="http://schemas.openxmlformats.org/spreadsheetml/2006/main" count="106" uniqueCount="36">
  <si>
    <t>PM10</t>
  </si>
  <si>
    <t>PM11</t>
  </si>
  <si>
    <t>Mid</t>
  </si>
  <si>
    <t>Z (mm)</t>
  </si>
  <si>
    <t>X (mm)</t>
  </si>
  <si>
    <t>Y (mm)</t>
  </si>
  <si>
    <t>TB1</t>
  </si>
  <si>
    <t>TB2</t>
  </si>
  <si>
    <t>TB3</t>
  </si>
  <si>
    <t>TB4</t>
  </si>
  <si>
    <t>TB5</t>
  </si>
  <si>
    <t>TB6</t>
  </si>
  <si>
    <t>TB7</t>
  </si>
  <si>
    <t>TB8</t>
  </si>
  <si>
    <t>Measured</t>
  </si>
  <si>
    <t>Measured (PM zero)</t>
  </si>
  <si>
    <t>Nominal</t>
  </si>
  <si>
    <t>Actual-Nominal</t>
  </si>
  <si>
    <t>Kugler Bench</t>
  </si>
  <si>
    <t>x</t>
  </si>
  <si>
    <t>y</t>
  </si>
  <si>
    <t>z</t>
  </si>
  <si>
    <t>MA</t>
  </si>
  <si>
    <t>Calibration</t>
  </si>
  <si>
    <t>PM3</t>
  </si>
  <si>
    <t>PM2</t>
  </si>
  <si>
    <t>X (m)</t>
  </si>
  <si>
    <t>Y (m)</t>
  </si>
  <si>
    <t>Measured-Calculated</t>
  </si>
  <si>
    <t>Calculated</t>
  </si>
  <si>
    <t>Correction (Old-new)</t>
  </si>
  <si>
    <t>Distance PM10-PM11</t>
  </si>
  <si>
    <t>MA old offsets</t>
  </si>
  <si>
    <t>MA new offsets</t>
  </si>
  <si>
    <t>RMS</t>
  </si>
  <si>
    <t>Avrg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</si>
</sst>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2" applyNumberFormat="0" applyFont="0" applyAlignment="0" applyProtection="0"/>
  </cellStyleXfs>
  <cellXfs count="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5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/>
    <xf numFmtId="164" fontId="0" fillId="4" borderId="2" xfId="3" applyNumberFormat="1" applyFont="1"/>
    <xf numFmtId="164" fontId="2" fillId="2" borderId="0" xfId="1" applyNumberFormat="1" applyAlignment="1">
      <alignment horizontal="center"/>
    </xf>
    <xf numFmtId="164" fontId="3" fillId="3" borderId="1" xfId="2" applyNumberFormat="1"/>
  </cellXfs>
  <cellStyles count="4">
    <cellStyle name="Good" xfId="1" builtinId="26"/>
    <cellStyle name="Normal" xfId="0" builtinId="0"/>
    <cellStyle name="Note" xfId="3" builtinId="1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49"/>
  <sheetViews>
    <sheetView tabSelected="1" topLeftCell="A28" workbookViewId="0">
      <selection activeCell="I48" sqref="I48:I49"/>
    </sheetView>
  </sheetViews>
  <sheetFormatPr defaultRowHeight="15" x14ac:dyDescent="0.25"/>
  <cols>
    <col min="4" max="4" width="12.7109375" customWidth="1"/>
    <col min="8" max="8" width="10.28515625" bestFit="1" customWidth="1"/>
    <col min="9" max="10" width="9.28515625" bestFit="1" customWidth="1"/>
    <col min="11" max="11" width="9.28515625" customWidth="1"/>
    <col min="18" max="18" width="9.5703125" bestFit="1" customWidth="1"/>
  </cols>
  <sheetData>
    <row r="1" spans="1:15" x14ac:dyDescent="0.25">
      <c r="A1" s="3">
        <v>42795</v>
      </c>
    </row>
    <row r="2" spans="1:15" x14ac:dyDescent="0.25">
      <c r="C2" s="2" t="s">
        <v>3</v>
      </c>
      <c r="D2" s="2" t="s">
        <v>4</v>
      </c>
      <c r="E2" s="2" t="s">
        <v>5</v>
      </c>
    </row>
    <row r="3" spans="1:15" x14ac:dyDescent="0.25">
      <c r="A3" t="s">
        <v>0</v>
      </c>
      <c r="B3" t="s">
        <v>2</v>
      </c>
      <c r="C3" s="1">
        <v>2811.5439999999999</v>
      </c>
      <c r="D3" s="1">
        <v>-0.06</v>
      </c>
      <c r="E3" s="1">
        <v>5.8999999999999997E-2</v>
      </c>
    </row>
    <row r="4" spans="1:15" x14ac:dyDescent="0.25">
      <c r="A4" t="s">
        <v>1</v>
      </c>
      <c r="B4" t="s">
        <v>2</v>
      </c>
      <c r="C4" s="1">
        <v>-2730.5590000000002</v>
      </c>
      <c r="D4" s="1">
        <v>-7.2999999999999995E-2</v>
      </c>
      <c r="E4" s="1">
        <v>-4.0000000000000001E-3</v>
      </c>
    </row>
    <row r="7" spans="1:15" x14ac:dyDescent="0.25">
      <c r="A7" s="3">
        <v>42796</v>
      </c>
      <c r="C7" s="5" t="s">
        <v>14</v>
      </c>
      <c r="H7" s="5" t="s">
        <v>15</v>
      </c>
      <c r="M7" s="5" t="s">
        <v>17</v>
      </c>
    </row>
    <row r="8" spans="1:15" x14ac:dyDescent="0.25">
      <c r="C8" s="2" t="s">
        <v>3</v>
      </c>
      <c r="D8" s="2" t="s">
        <v>4</v>
      </c>
      <c r="E8" s="2" t="s">
        <v>5</v>
      </c>
      <c r="H8" s="2" t="s">
        <v>3</v>
      </c>
      <c r="I8" s="2" t="s">
        <v>4</v>
      </c>
      <c r="J8" s="2" t="s">
        <v>5</v>
      </c>
      <c r="K8" s="2"/>
      <c r="M8" s="2" t="s">
        <v>3</v>
      </c>
      <c r="N8" s="2" t="s">
        <v>4</v>
      </c>
      <c r="O8" s="2" t="s">
        <v>5</v>
      </c>
    </row>
    <row r="9" spans="1:15" x14ac:dyDescent="0.25">
      <c r="A9" t="s">
        <v>0</v>
      </c>
      <c r="B9" t="s">
        <v>2</v>
      </c>
      <c r="C9" s="1">
        <v>2811.5590000000002</v>
      </c>
      <c r="D9" s="1">
        <v>-0.08</v>
      </c>
      <c r="E9" s="1">
        <v>5.0999999999999997E-2</v>
      </c>
      <c r="G9" t="s">
        <v>0</v>
      </c>
      <c r="H9" s="1">
        <v>2811.5590000000002</v>
      </c>
      <c r="I9" s="1">
        <v>0</v>
      </c>
      <c r="J9" s="1">
        <v>0</v>
      </c>
      <c r="L9" t="s">
        <v>0</v>
      </c>
    </row>
    <row r="10" spans="1:15" x14ac:dyDescent="0.25">
      <c r="A10" t="s">
        <v>1</v>
      </c>
      <c r="B10" t="s">
        <v>2</v>
      </c>
      <c r="C10" s="1">
        <v>-2730.576</v>
      </c>
      <c r="D10" s="1">
        <v>-7.3999999999999996E-2</v>
      </c>
      <c r="E10" s="1">
        <v>-3.6999999999999998E-2</v>
      </c>
      <c r="G10" t="s">
        <v>1</v>
      </c>
      <c r="H10" s="1">
        <v>-2730.5760003207301</v>
      </c>
      <c r="I10" s="1">
        <v>-2.5000000002911801E-2</v>
      </c>
      <c r="J10" s="1">
        <v>-6.0000000003420602E-2</v>
      </c>
      <c r="L10" t="s">
        <v>1</v>
      </c>
    </row>
    <row r="11" spans="1:15" x14ac:dyDescent="0.25">
      <c r="A11" t="s">
        <v>6</v>
      </c>
      <c r="C11">
        <v>-1558.2460000000001</v>
      </c>
      <c r="D11">
        <v>0.12</v>
      </c>
      <c r="E11">
        <v>179.822</v>
      </c>
      <c r="G11" t="s">
        <v>6</v>
      </c>
      <c r="H11" s="1">
        <v>-1558.2450927547</v>
      </c>
      <c r="I11" s="1">
        <v>0.17555745508898499</v>
      </c>
      <c r="J11" s="1">
        <v>179.793077146662</v>
      </c>
      <c r="L11" t="s">
        <v>6</v>
      </c>
      <c r="M11" s="1">
        <f t="shared" ref="M11:O18" si="0">H11-C22</f>
        <v>1.0109245299872782E-2</v>
      </c>
      <c r="N11" s="1">
        <f t="shared" si="0"/>
        <v>5.6685455088984996E-2</v>
      </c>
      <c r="O11" s="6">
        <f t="shared" si="0"/>
        <v>-3.9176853337977491E-2</v>
      </c>
    </row>
    <row r="12" spans="1:15" x14ac:dyDescent="0.25">
      <c r="A12" t="s">
        <v>7</v>
      </c>
      <c r="C12">
        <v>-584.63699999999994</v>
      </c>
      <c r="D12">
        <v>0.21199999999999999</v>
      </c>
      <c r="E12">
        <v>179.75899999999999</v>
      </c>
      <c r="G12" t="s">
        <v>7</v>
      </c>
      <c r="H12" s="1">
        <v>-584.63609361524698</v>
      </c>
      <c r="I12" s="1">
        <v>0.27300334894823303</v>
      </c>
      <c r="J12" s="1">
        <v>179.72515827478099</v>
      </c>
      <c r="L12" t="s">
        <v>7</v>
      </c>
      <c r="M12" s="1">
        <f t="shared" si="0"/>
        <v>-2.7696152469616209E-3</v>
      </c>
      <c r="N12" s="1">
        <f t="shared" si="0"/>
        <v>2.3829348948233048E-2</v>
      </c>
      <c r="O12" s="6">
        <f t="shared" si="0"/>
        <v>-2.1497725219006725E-2</v>
      </c>
    </row>
    <row r="13" spans="1:15" x14ac:dyDescent="0.25">
      <c r="A13" t="s">
        <v>8</v>
      </c>
      <c r="C13">
        <v>591.42700000000002</v>
      </c>
      <c r="D13">
        <v>0.34899999999999998</v>
      </c>
      <c r="E13">
        <v>179.821</v>
      </c>
      <c r="G13" t="s">
        <v>8</v>
      </c>
      <c r="H13" s="1">
        <v>591.427905898272</v>
      </c>
      <c r="I13" s="1">
        <v>0.41658167733767798</v>
      </c>
      <c r="J13" s="1">
        <v>179.78121655881199</v>
      </c>
      <c r="L13" t="s">
        <v>8</v>
      </c>
      <c r="M13" s="1">
        <f t="shared" si="0"/>
        <v>-1.1348101728003712E-2</v>
      </c>
      <c r="N13" s="1">
        <f t="shared" si="0"/>
        <v>4.9297677337677981E-2</v>
      </c>
      <c r="O13" s="6">
        <f t="shared" si="0"/>
        <v>-1.0905441187986753E-2</v>
      </c>
    </row>
    <row r="14" spans="1:15" x14ac:dyDescent="0.25">
      <c r="A14" t="s">
        <v>9</v>
      </c>
      <c r="C14">
        <v>1562.2370000000001</v>
      </c>
      <c r="D14">
        <v>0.17499999999999999</v>
      </c>
      <c r="E14">
        <v>179.88399999999999</v>
      </c>
      <c r="G14" t="s">
        <v>9</v>
      </c>
      <c r="H14" s="1">
        <v>1562.2379071622499</v>
      </c>
      <c r="I14" s="1">
        <v>0.248011914969332</v>
      </c>
      <c r="J14" s="1">
        <v>179.83931182806199</v>
      </c>
      <c r="L14" t="s">
        <v>9</v>
      </c>
      <c r="M14" s="1">
        <f t="shared" si="0"/>
        <v>2.7791622501354141E-3</v>
      </c>
      <c r="N14" s="1">
        <f t="shared" si="0"/>
        <v>6.0813914969332028E-2</v>
      </c>
      <c r="O14" s="6">
        <f t="shared" si="0"/>
        <v>-2.7486171937994186E-2</v>
      </c>
    </row>
    <row r="15" spans="1:15" x14ac:dyDescent="0.25">
      <c r="A15" t="s">
        <v>10</v>
      </c>
      <c r="C15">
        <v>-1558.1959999999999</v>
      </c>
      <c r="D15">
        <v>248.703</v>
      </c>
      <c r="E15">
        <v>0.105</v>
      </c>
      <c r="G15" t="s">
        <v>10</v>
      </c>
      <c r="H15" s="1">
        <v>-1558.19739117381</v>
      </c>
      <c r="I15" s="1">
        <v>248.758557718004</v>
      </c>
      <c r="J15" s="1">
        <v>7.6076885565726796E-2</v>
      </c>
      <c r="L15" t="s">
        <v>10</v>
      </c>
      <c r="M15" s="1">
        <f t="shared" si="0"/>
        <v>1.9202826189939515E-2</v>
      </c>
      <c r="N15" s="6">
        <f t="shared" si="0"/>
        <v>6.7665718004036535E-2</v>
      </c>
      <c r="O15" s="1">
        <f t="shared" si="0"/>
        <v>-3.2127114434273199E-2</v>
      </c>
    </row>
    <row r="16" spans="1:15" x14ac:dyDescent="0.25">
      <c r="A16" t="s">
        <v>11</v>
      </c>
      <c r="C16">
        <v>-584.56399999999996</v>
      </c>
      <c r="D16">
        <v>248.62899999999999</v>
      </c>
      <c r="E16">
        <v>9.9000000000000005E-2</v>
      </c>
      <c r="G16" t="s">
        <v>11</v>
      </c>
      <c r="H16" s="1">
        <v>-584.56539081786104</v>
      </c>
      <c r="I16" s="1">
        <v>248.69000374052001</v>
      </c>
      <c r="J16" s="1">
        <v>6.5157897490261393E-2</v>
      </c>
      <c r="L16" t="s">
        <v>11</v>
      </c>
      <c r="M16" s="1">
        <f t="shared" si="0"/>
        <v>-3.9488178609872193E-3</v>
      </c>
      <c r="N16" s="6">
        <f t="shared" si="0"/>
        <v>7.7851740520031854E-2</v>
      </c>
      <c r="O16" s="1">
        <f t="shared" si="0"/>
        <v>-3.9490102509738612E-2</v>
      </c>
    </row>
    <row r="17" spans="1:19" x14ac:dyDescent="0.25">
      <c r="A17" t="s">
        <v>12</v>
      </c>
      <c r="C17">
        <v>591.48299999999995</v>
      </c>
      <c r="D17">
        <v>248.64</v>
      </c>
      <c r="E17">
        <v>7.4999999999999997E-2</v>
      </c>
      <c r="G17" t="s">
        <v>12</v>
      </c>
      <c r="H17" s="1">
        <v>591.48160896595095</v>
      </c>
      <c r="I17" s="1">
        <v>248.70758197381599</v>
      </c>
      <c r="J17" s="1">
        <v>3.5216267415225502E-2</v>
      </c>
      <c r="L17" t="s">
        <v>12</v>
      </c>
      <c r="M17" s="1">
        <f t="shared" si="0"/>
        <v>-3.873034048979207E-3</v>
      </c>
      <c r="N17" s="6">
        <f t="shared" si="0"/>
        <v>8.8063973816019825E-2</v>
      </c>
      <c r="O17" s="1">
        <f t="shared" si="0"/>
        <v>-4.0983732584774502E-2</v>
      </c>
    </row>
    <row r="18" spans="1:19" x14ac:dyDescent="0.25">
      <c r="A18" t="s">
        <v>13</v>
      </c>
      <c r="C18">
        <v>1562.298</v>
      </c>
      <c r="D18">
        <v>248.518</v>
      </c>
      <c r="E18">
        <v>6.5000000000000002E-2</v>
      </c>
      <c r="G18" t="s">
        <v>13</v>
      </c>
      <c r="H18" s="1">
        <v>1562.29660957026</v>
      </c>
      <c r="I18" s="1">
        <v>248.591012239409</v>
      </c>
      <c r="J18" s="1">
        <v>2.0311511402278801E-2</v>
      </c>
      <c r="L18" t="s">
        <v>13</v>
      </c>
      <c r="M18" s="1">
        <f t="shared" si="0"/>
        <v>-1.1162429739897561E-2</v>
      </c>
      <c r="N18" s="6">
        <f t="shared" si="0"/>
        <v>9.0366239409007676E-2</v>
      </c>
      <c r="O18" s="1">
        <f t="shared" si="0"/>
        <v>-8.2812488597721196E-2</v>
      </c>
    </row>
    <row r="20" spans="1:19" x14ac:dyDescent="0.25">
      <c r="C20" s="5" t="s">
        <v>16</v>
      </c>
      <c r="H20" s="5" t="s">
        <v>18</v>
      </c>
    </row>
    <row r="21" spans="1:19" x14ac:dyDescent="0.25">
      <c r="C21" s="2" t="s">
        <v>3</v>
      </c>
      <c r="D21" s="2" t="s">
        <v>4</v>
      </c>
      <c r="E21" s="2" t="s">
        <v>5</v>
      </c>
      <c r="I21" s="4" t="s">
        <v>0</v>
      </c>
      <c r="J21" s="2"/>
    </row>
    <row r="22" spans="1:19" x14ac:dyDescent="0.25">
      <c r="A22" t="s">
        <v>6</v>
      </c>
      <c r="C22">
        <v>-1558.2552019999998</v>
      </c>
      <c r="D22">
        <v>0.11887199999999999</v>
      </c>
      <c r="E22">
        <v>179.83225399999998</v>
      </c>
      <c r="G22" s="4" t="s">
        <v>19</v>
      </c>
      <c r="H22">
        <v>0.104395</v>
      </c>
      <c r="I22">
        <v>0.10439</v>
      </c>
      <c r="J22">
        <v>0.104377</v>
      </c>
      <c r="K22">
        <f>AVERAGE(H22:J22)</f>
        <v>0.10438733333333333</v>
      </c>
    </row>
    <row r="23" spans="1:19" x14ac:dyDescent="0.25">
      <c r="A23" t="s">
        <v>7</v>
      </c>
      <c r="C23">
        <v>-584.63332400000002</v>
      </c>
      <c r="D23">
        <v>0.24917399999999998</v>
      </c>
      <c r="E23">
        <v>179.746656</v>
      </c>
      <c r="G23" s="4" t="s">
        <v>20</v>
      </c>
      <c r="H23">
        <v>1.199E-3</v>
      </c>
      <c r="I23">
        <v>1.201E-3</v>
      </c>
      <c r="J23">
        <v>1.1969999999999999E-3</v>
      </c>
      <c r="K23">
        <f t="shared" ref="K23:K24" si="1">AVERAGE(H23:J23)</f>
        <v>1.1990000000000002E-3</v>
      </c>
    </row>
    <row r="24" spans="1:19" x14ac:dyDescent="0.25">
      <c r="A24" t="s">
        <v>8</v>
      </c>
      <c r="C24">
        <v>591.43925400000001</v>
      </c>
      <c r="D24">
        <v>0.367284</v>
      </c>
      <c r="E24">
        <v>179.79212199999998</v>
      </c>
      <c r="G24" s="4" t="s">
        <v>21</v>
      </c>
      <c r="H24">
        <v>0.36952000000000002</v>
      </c>
      <c r="I24">
        <v>0.36960500000000002</v>
      </c>
      <c r="J24">
        <v>0.36960100000000001</v>
      </c>
      <c r="K24">
        <f t="shared" si="1"/>
        <v>0.36957533333333337</v>
      </c>
    </row>
    <row r="25" spans="1:19" x14ac:dyDescent="0.25">
      <c r="A25" t="s">
        <v>9</v>
      </c>
      <c r="C25">
        <v>1562.2351279999998</v>
      </c>
      <c r="D25">
        <v>0.18719799999999998</v>
      </c>
      <c r="E25">
        <v>179.86679799999999</v>
      </c>
      <c r="G25" s="4"/>
    </row>
    <row r="26" spans="1:19" x14ac:dyDescent="0.25">
      <c r="A26" t="s">
        <v>10</v>
      </c>
      <c r="C26">
        <v>-1558.216594</v>
      </c>
      <c r="D26">
        <v>248.69089199999996</v>
      </c>
      <c r="E26">
        <v>0.10820399999999999</v>
      </c>
      <c r="G26" s="4"/>
      <c r="I26" s="4" t="s">
        <v>1</v>
      </c>
    </row>
    <row r="27" spans="1:19" x14ac:dyDescent="0.25">
      <c r="A27" t="s">
        <v>11</v>
      </c>
      <c r="C27">
        <v>-584.56144200000006</v>
      </c>
      <c r="D27">
        <v>248.61215199999998</v>
      </c>
      <c r="E27">
        <v>0.104648</v>
      </c>
      <c r="G27" s="4" t="s">
        <v>19</v>
      </c>
      <c r="H27">
        <v>0.10437</v>
      </c>
      <c r="I27">
        <v>0.104351</v>
      </c>
      <c r="J27">
        <v>0.104364</v>
      </c>
      <c r="K27">
        <f>AVERAGE(H27:J27)</f>
        <v>0.10436166666666667</v>
      </c>
    </row>
    <row r="28" spans="1:19" x14ac:dyDescent="0.25">
      <c r="A28" t="s">
        <v>12</v>
      </c>
      <c r="C28">
        <v>591.48548199999993</v>
      </c>
      <c r="D28">
        <v>248.61951799999997</v>
      </c>
      <c r="E28">
        <v>7.6200000000000004E-2</v>
      </c>
      <c r="G28" s="4" t="s">
        <v>20</v>
      </c>
      <c r="H28">
        <v>1.139E-3</v>
      </c>
      <c r="I28">
        <v>1.134E-3</v>
      </c>
      <c r="J28">
        <v>1.134E-3</v>
      </c>
      <c r="K28">
        <f t="shared" ref="K28:K29" si="2">AVERAGE(H28:J28)</f>
        <v>1.1356666666666666E-3</v>
      </c>
    </row>
    <row r="29" spans="1:19" x14ac:dyDescent="0.25">
      <c r="A29" t="s">
        <v>13</v>
      </c>
      <c r="C29">
        <v>1562.3077719999999</v>
      </c>
      <c r="D29">
        <v>248.50064599999999</v>
      </c>
      <c r="E29">
        <v>0.10312399999999999</v>
      </c>
      <c r="G29" s="4" t="s">
        <v>21</v>
      </c>
      <c r="H29">
        <v>-5.1730499999999999</v>
      </c>
      <c r="I29">
        <v>-5.1730539999999996</v>
      </c>
      <c r="J29">
        <v>-5.1730499999999999</v>
      </c>
      <c r="K29">
        <f t="shared" si="2"/>
        <v>-5.1730513333333334</v>
      </c>
    </row>
    <row r="31" spans="1:19" x14ac:dyDescent="0.25">
      <c r="K31" s="5" t="s">
        <v>23</v>
      </c>
      <c r="O31" s="5" t="s">
        <v>32</v>
      </c>
      <c r="R31" s="5" t="s">
        <v>33</v>
      </c>
    </row>
    <row r="32" spans="1:19" x14ac:dyDescent="0.25">
      <c r="H32" s="4" t="s">
        <v>22</v>
      </c>
      <c r="K32" s="4" t="s">
        <v>26</v>
      </c>
      <c r="L32" s="4" t="s">
        <v>27</v>
      </c>
      <c r="O32" s="4" t="s">
        <v>4</v>
      </c>
      <c r="P32" s="4" t="s">
        <v>5</v>
      </c>
      <c r="R32" s="4" t="s">
        <v>4</v>
      </c>
      <c r="S32" s="4" t="s">
        <v>5</v>
      </c>
    </row>
    <row r="33" spans="2:19" x14ac:dyDescent="0.25">
      <c r="B33" s="5" t="s">
        <v>31</v>
      </c>
      <c r="E33" s="1">
        <f>H9-H10</f>
        <v>5542.1350003207299</v>
      </c>
      <c r="G33" s="4" t="s">
        <v>19</v>
      </c>
      <c r="H33">
        <v>7.8446000000000002E-2</v>
      </c>
      <c r="J33" s="4" t="s">
        <v>0</v>
      </c>
      <c r="K33">
        <v>9.3984999999999999E-2</v>
      </c>
      <c r="L33">
        <v>9.3894000000000005E-2</v>
      </c>
      <c r="N33" s="4" t="s">
        <v>24</v>
      </c>
      <c r="O33" s="2">
        <v>91.605000000000004</v>
      </c>
      <c r="P33" s="2">
        <v>91.5</v>
      </c>
      <c r="Q33" s="2"/>
      <c r="R33" s="7">
        <v>91.611000000000004</v>
      </c>
      <c r="S33" s="7">
        <v>91.506</v>
      </c>
    </row>
    <row r="34" spans="2:19" x14ac:dyDescent="0.25">
      <c r="G34" s="4" t="s">
        <v>20</v>
      </c>
      <c r="H34">
        <v>3.9399999999999998E-4</v>
      </c>
      <c r="J34" s="4" t="s">
        <v>1</v>
      </c>
      <c r="K34">
        <v>9.3953999999999996E-2</v>
      </c>
      <c r="L34">
        <v>9.4043000000000002E-2</v>
      </c>
      <c r="N34" s="4" t="s">
        <v>25</v>
      </c>
      <c r="O34" s="2">
        <v>91.608000000000004</v>
      </c>
      <c r="P34" s="2">
        <v>91.445999999999998</v>
      </c>
      <c r="Q34" s="2"/>
      <c r="R34" s="7">
        <v>91.608000000000004</v>
      </c>
      <c r="S34" s="7">
        <v>91.453000000000003</v>
      </c>
    </row>
    <row r="35" spans="2:19" x14ac:dyDescent="0.25">
      <c r="G35" s="4"/>
    </row>
    <row r="36" spans="2:19" x14ac:dyDescent="0.25">
      <c r="G36" s="4"/>
    </row>
    <row r="37" spans="2:19" x14ac:dyDescent="0.25">
      <c r="D37" s="5" t="s">
        <v>30</v>
      </c>
      <c r="G37" s="5" t="s">
        <v>29</v>
      </c>
      <c r="J37" s="5" t="s">
        <v>28</v>
      </c>
    </row>
    <row r="38" spans="2:19" x14ac:dyDescent="0.25">
      <c r="G38" s="4" t="s">
        <v>4</v>
      </c>
      <c r="H38" s="4" t="s">
        <v>5</v>
      </c>
      <c r="J38" s="4" t="s">
        <v>4</v>
      </c>
      <c r="K38" s="4" t="s">
        <v>5</v>
      </c>
    </row>
    <row r="39" spans="2:19" x14ac:dyDescent="0.25">
      <c r="C39" s="5" t="s">
        <v>6</v>
      </c>
      <c r="D39" s="1">
        <f>($H$9-C22)/$E$33</f>
        <v>0.78847126635260834</v>
      </c>
      <c r="G39" s="1">
        <f>D22+($O$33-$R$33)*D39</f>
        <v>0.11414117240188416</v>
      </c>
      <c r="H39" s="1">
        <f>E22+($P$33-$S$33)*D39</f>
        <v>179.82752317240187</v>
      </c>
      <c r="J39" s="1">
        <f>I11-G39</f>
        <v>6.1416282687100823E-2</v>
      </c>
      <c r="K39" s="6">
        <f>J11-H39</f>
        <v>-3.4446025739867991E-2</v>
      </c>
    </row>
    <row r="40" spans="2:19" x14ac:dyDescent="0.25">
      <c r="C40" s="5" t="s">
        <v>7</v>
      </c>
      <c r="D40" s="1">
        <f>($H$9-C23)/$E$33</f>
        <v>0.6127949470381826</v>
      </c>
      <c r="G40" s="1">
        <f t="shared" ref="G40:G46" si="3">D23+($O$33-$R$33)*D40</f>
        <v>0.24549723031777074</v>
      </c>
      <c r="H40" s="1">
        <f t="shared" ref="H40:H46" si="4">E23+($P$33-$S$33)*D40</f>
        <v>179.74297923031779</v>
      </c>
      <c r="J40" s="1">
        <f>I12-G40</f>
        <v>2.750611863046229E-2</v>
      </c>
      <c r="K40" s="6">
        <f>J12-H40</f>
        <v>-1.7820955536791416E-2</v>
      </c>
    </row>
    <row r="41" spans="2:19" x14ac:dyDescent="0.25">
      <c r="C41" s="5" t="s">
        <v>8</v>
      </c>
      <c r="D41" s="1">
        <f>($H$9-C24)/$E$33</f>
        <v>0.40058925772676401</v>
      </c>
      <c r="G41" s="1">
        <f t="shared" si="3"/>
        <v>0.36488046445363931</v>
      </c>
      <c r="H41" s="1">
        <f t="shared" si="4"/>
        <v>179.78971846445361</v>
      </c>
      <c r="J41" s="1">
        <f>I13-G41</f>
        <v>5.1701212884038672E-2</v>
      </c>
      <c r="K41" s="6">
        <f>J13-H41</f>
        <v>-8.5019056416228977E-3</v>
      </c>
    </row>
    <row r="42" spans="2:19" x14ac:dyDescent="0.25">
      <c r="C42" s="5" t="s">
        <v>9</v>
      </c>
      <c r="D42" s="1">
        <f>($H$9-C25)/$E$33</f>
        <v>0.22542285092797279</v>
      </c>
      <c r="G42" s="1">
        <f t="shared" si="3"/>
        <v>0.1858454628944321</v>
      </c>
      <c r="H42" s="1">
        <f t="shared" si="4"/>
        <v>179.86544546289443</v>
      </c>
      <c r="J42" s="1">
        <f>I14-G42</f>
        <v>6.2166452074899903E-2</v>
      </c>
      <c r="K42" s="6">
        <f>J14-H42</f>
        <v>-2.6133634832433472E-2</v>
      </c>
    </row>
    <row r="43" spans="2:19" x14ac:dyDescent="0.25">
      <c r="C43" s="5" t="s">
        <v>10</v>
      </c>
      <c r="D43" s="1">
        <f>($H$9-C26)/$E$33</f>
        <v>0.78846430008419433</v>
      </c>
      <c r="G43" s="1">
        <f t="shared" si="3"/>
        <v>248.68616121419944</v>
      </c>
      <c r="H43" s="1">
        <f t="shared" si="4"/>
        <v>0.10347321419949465</v>
      </c>
      <c r="J43" s="6">
        <f>I15-G43</f>
        <v>7.2396503804554868E-2</v>
      </c>
      <c r="K43" s="1">
        <f>J15-H43</f>
        <v>-2.7396328633767855E-2</v>
      </c>
    </row>
    <row r="44" spans="2:19" x14ac:dyDescent="0.25">
      <c r="C44" s="5" t="s">
        <v>11</v>
      </c>
      <c r="D44" s="1">
        <f>($H$9-C27)/$E$33</f>
        <v>0.61278197694633252</v>
      </c>
      <c r="G44" s="1">
        <f t="shared" si="3"/>
        <v>248.60847530813831</v>
      </c>
      <c r="H44" s="1">
        <f t="shared" si="4"/>
        <v>0.10097130813832186</v>
      </c>
      <c r="J44" s="6">
        <f>I16-G44</f>
        <v>8.1528432381702487E-2</v>
      </c>
      <c r="K44" s="1">
        <f>J16-H44</f>
        <v>-3.581341064806047E-2</v>
      </c>
    </row>
    <row r="45" spans="2:19" x14ac:dyDescent="0.25">
      <c r="C45" s="5" t="s">
        <v>12</v>
      </c>
      <c r="D45" s="1">
        <f>($H$9-C28)/$E$33</f>
        <v>0.40058091653695227</v>
      </c>
      <c r="G45" s="1">
        <f t="shared" si="3"/>
        <v>248.61711451450074</v>
      </c>
      <c r="H45" s="1">
        <f t="shared" si="4"/>
        <v>7.3796514500778204E-2</v>
      </c>
      <c r="J45" s="6">
        <f>I17-G45</f>
        <v>9.0467459315249243E-2</v>
      </c>
      <c r="K45" s="1">
        <f>J17-H45</f>
        <v>-3.8580247085552702E-2</v>
      </c>
    </row>
    <row r="46" spans="2:19" x14ac:dyDescent="0.25">
      <c r="C46" s="5" t="s">
        <v>13</v>
      </c>
      <c r="D46" s="1">
        <f>($H$9-C29)/$E$33</f>
        <v>0.22540974334398289</v>
      </c>
      <c r="G46" s="1">
        <f t="shared" si="3"/>
        <v>248.49929354153991</v>
      </c>
      <c r="H46" s="1">
        <f t="shared" si="4"/>
        <v>0.10177154153993605</v>
      </c>
      <c r="J46" s="6">
        <f>I18-G46</f>
        <v>9.1718697869083599E-2</v>
      </c>
      <c r="K46" s="1">
        <f>J18-H46</f>
        <v>-8.1460030137657249E-2</v>
      </c>
    </row>
    <row r="48" spans="2:19" x14ac:dyDescent="0.25">
      <c r="I48" s="4" t="s">
        <v>34</v>
      </c>
      <c r="J48" s="8">
        <f>STDEV(J43:J46)</f>
        <v>8.9843013418569751E-3</v>
      </c>
      <c r="K48" s="8">
        <f>STDEV(K39:K42)</f>
        <v>1.1125830949515293E-2</v>
      </c>
    </row>
    <row r="49" spans="9:11" x14ac:dyDescent="0.25">
      <c r="I49" s="4" t="s">
        <v>35</v>
      </c>
      <c r="J49" s="8">
        <f>AVERAGE(J43:J46)</f>
        <v>8.4027773342647549E-2</v>
      </c>
      <c r="K49" s="8">
        <f>AVERAGE(K39:K42)</f>
        <v>-2.1725630437678944E-2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Levashov, Yurii I.</cp:lastModifiedBy>
  <dcterms:created xsi:type="dcterms:W3CDTF">2017-03-02T16:34:19Z</dcterms:created>
  <dcterms:modified xsi:type="dcterms:W3CDTF">2017-03-03T21:29:58Z</dcterms:modified>
</cp:coreProperties>
</file>