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491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52" i="1" l="1"/>
  <c r="K51" i="1"/>
  <c r="L51" i="1"/>
  <c r="P51" i="1" s="1"/>
  <c r="M51" i="1"/>
  <c r="O51" i="1"/>
  <c r="Q51" i="1" s="1"/>
  <c r="L50" i="1"/>
  <c r="M50" i="1"/>
  <c r="P50" i="1"/>
  <c r="Q50" i="1"/>
  <c r="K50" i="1"/>
  <c r="O50" i="1" s="1"/>
  <c r="L49" i="1"/>
  <c r="M49" i="1" s="1"/>
  <c r="K49" i="1"/>
  <c r="O49" i="1"/>
  <c r="L48" i="1"/>
  <c r="M48" i="1"/>
  <c r="K48" i="1"/>
  <c r="O48" i="1" s="1"/>
  <c r="L47" i="1"/>
  <c r="M47" i="1"/>
  <c r="K47" i="1"/>
  <c r="O47" i="1"/>
  <c r="L46" i="1"/>
  <c r="M46" i="1"/>
  <c r="K46" i="1"/>
  <c r="O46" i="1"/>
  <c r="L45" i="1"/>
  <c r="M45" i="1"/>
  <c r="K45" i="1"/>
  <c r="O45" i="1"/>
  <c r="L44" i="1"/>
  <c r="M44" i="1"/>
  <c r="K44" i="1"/>
  <c r="O44" i="1"/>
  <c r="L43" i="1"/>
  <c r="M43" i="1"/>
  <c r="K43" i="1"/>
  <c r="O43" i="1"/>
  <c r="L42" i="1"/>
  <c r="M42" i="1"/>
  <c r="K42" i="1"/>
  <c r="O42" i="1"/>
  <c r="L41" i="1"/>
  <c r="M41" i="1" s="1"/>
  <c r="K41" i="1"/>
  <c r="O41" i="1"/>
  <c r="L40" i="1"/>
  <c r="M40" i="1"/>
  <c r="K40" i="1"/>
  <c r="O40" i="1"/>
  <c r="L39" i="1"/>
  <c r="M39" i="1"/>
  <c r="K39" i="1"/>
  <c r="O39" i="1"/>
  <c r="L38" i="1"/>
  <c r="M38" i="1"/>
  <c r="K38" i="1"/>
  <c r="O38" i="1" s="1"/>
  <c r="L37" i="1"/>
  <c r="M37" i="1"/>
  <c r="K37" i="1"/>
  <c r="O37" i="1" s="1"/>
  <c r="L36" i="1"/>
  <c r="M36" i="1"/>
  <c r="K36" i="1"/>
  <c r="O36" i="1" s="1"/>
  <c r="O35" i="1"/>
  <c r="P35" i="1"/>
  <c r="Q35" i="1" s="1"/>
  <c r="L35" i="1"/>
  <c r="M35" i="1"/>
  <c r="K35" i="1"/>
  <c r="O34" i="1"/>
  <c r="O33" i="1"/>
  <c r="O31" i="1"/>
  <c r="P31" i="1"/>
  <c r="P47" i="1" s="1"/>
  <c r="Q47" i="1" s="1"/>
  <c r="K34" i="1"/>
  <c r="L34" i="1"/>
  <c r="M34" i="1"/>
  <c r="K33" i="1"/>
  <c r="L33" i="1"/>
  <c r="M33" i="1"/>
  <c r="K32" i="1"/>
  <c r="L32" i="1"/>
  <c r="L31" i="1"/>
  <c r="K31" i="1"/>
  <c r="K26" i="1"/>
  <c r="L26" i="1"/>
  <c r="P26" i="1" s="1"/>
  <c r="M26" i="1"/>
  <c r="O26" i="1"/>
  <c r="K25" i="1"/>
  <c r="L25" i="1"/>
  <c r="M25" i="1"/>
  <c r="O25" i="1"/>
  <c r="P25" i="1"/>
  <c r="O24" i="1"/>
  <c r="K24" i="1"/>
  <c r="L24" i="1"/>
  <c r="P24" i="1" s="1"/>
  <c r="M24" i="1"/>
  <c r="Q24" i="1"/>
  <c r="L23" i="1"/>
  <c r="P23" i="1" s="1"/>
  <c r="K23" i="1"/>
  <c r="O23" i="1" s="1"/>
  <c r="J15" i="1"/>
  <c r="K15" i="1"/>
  <c r="N15" i="1"/>
  <c r="O15" i="1"/>
  <c r="I15" i="1"/>
  <c r="M15" i="1" s="1"/>
  <c r="J14" i="1"/>
  <c r="K14" i="1"/>
  <c r="N14" i="1"/>
  <c r="I14" i="1"/>
  <c r="M14" i="1" s="1"/>
  <c r="O14" i="1" s="1"/>
  <c r="J13" i="1"/>
  <c r="K13" i="1"/>
  <c r="N13" i="1"/>
  <c r="I13" i="1"/>
  <c r="M13" i="1"/>
  <c r="O13" i="1" s="1"/>
  <c r="J12" i="1"/>
  <c r="K12" i="1"/>
  <c r="N12" i="1"/>
  <c r="O12" i="1"/>
  <c r="I12" i="1"/>
  <c r="M12" i="1" s="1"/>
  <c r="J11" i="1"/>
  <c r="K11" i="1"/>
  <c r="N11" i="1"/>
  <c r="I11" i="1"/>
  <c r="M11" i="1" s="1"/>
  <c r="O11" i="1" s="1"/>
  <c r="M10" i="1"/>
  <c r="O10" i="1" s="1"/>
  <c r="N10" i="1"/>
  <c r="I10" i="1"/>
  <c r="J10" i="1"/>
  <c r="K10" i="1"/>
  <c r="N6" i="1"/>
  <c r="N7" i="1"/>
  <c r="N8" i="1"/>
  <c r="N9" i="1"/>
  <c r="N4" i="1"/>
  <c r="O6" i="1"/>
  <c r="O8" i="1"/>
  <c r="O9" i="1"/>
  <c r="O4" i="1"/>
  <c r="M5" i="1"/>
  <c r="O5" i="1" s="1"/>
  <c r="M6" i="1"/>
  <c r="M7" i="1"/>
  <c r="M8" i="1"/>
  <c r="M9" i="1"/>
  <c r="M4" i="1"/>
  <c r="J6" i="1"/>
  <c r="I6" i="1"/>
  <c r="I8" i="1"/>
  <c r="J8" i="1"/>
  <c r="J9" i="1"/>
  <c r="I9" i="1"/>
  <c r="K9" i="1" s="1"/>
  <c r="K7" i="1"/>
  <c r="K6" i="1"/>
  <c r="K4" i="1"/>
  <c r="J4" i="1"/>
  <c r="I4" i="1"/>
  <c r="P39" i="1" l="1"/>
  <c r="Q39" i="1" s="1"/>
  <c r="P45" i="1"/>
  <c r="Q45" i="1" s="1"/>
  <c r="P36" i="1"/>
  <c r="Q36" i="1" s="1"/>
  <c r="P48" i="1"/>
  <c r="Q48" i="1" s="1"/>
  <c r="P32" i="1"/>
  <c r="P43" i="1"/>
  <c r="Q43" i="1" s="1"/>
  <c r="P34" i="1"/>
  <c r="Q34" i="1" s="1"/>
  <c r="P38" i="1"/>
  <c r="Q38" i="1" s="1"/>
  <c r="P40" i="1"/>
  <c r="Q40" i="1" s="1"/>
  <c r="P46" i="1"/>
  <c r="Q46" i="1" s="1"/>
  <c r="P37" i="1"/>
  <c r="Q37" i="1" s="1"/>
  <c r="Q23" i="1"/>
  <c r="Q25" i="1"/>
  <c r="Q26" i="1"/>
  <c r="P33" i="1"/>
  <c r="Q33" i="1" s="1"/>
  <c r="P42" i="1"/>
  <c r="Q42" i="1" s="1"/>
  <c r="P44" i="1"/>
  <c r="Q44" i="1" s="1"/>
  <c r="P49" i="1"/>
  <c r="Q49" i="1" s="1"/>
  <c r="P41" i="1"/>
  <c r="Q41" i="1" s="1"/>
  <c r="M32" i="1"/>
  <c r="M31" i="1"/>
  <c r="M23" i="1"/>
  <c r="O7" i="1"/>
  <c r="K8" i="1"/>
  <c r="Q31" i="1"/>
  <c r="O32" i="1"/>
  <c r="Q32" i="1"/>
</calcChain>
</file>

<file path=xl/sharedStrings.xml><?xml version="1.0" encoding="utf-8"?>
<sst xmlns="http://schemas.openxmlformats.org/spreadsheetml/2006/main" count="64" uniqueCount="18">
  <si>
    <t>VC Tracking test</t>
  </si>
  <si>
    <t>Gap</t>
  </si>
  <si>
    <t>US</t>
  </si>
  <si>
    <t>DS</t>
  </si>
  <si>
    <t>US shim</t>
  </si>
  <si>
    <t>DS shim</t>
  </si>
  <si>
    <t xml:space="preserve">Axis shift </t>
  </si>
  <si>
    <t>Avrg.</t>
  </si>
  <si>
    <r>
      <t>(</t>
    </r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m)</t>
    </r>
  </si>
  <si>
    <t>Top pole(mm)</t>
  </si>
  <si>
    <t>Bot.pole(mm)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</si>
  <si>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</rPr>
      <t xml:space="preserve"> (from nominal</t>
    </r>
    <r>
      <rPr>
        <b/>
        <sz val="11"/>
        <color theme="1"/>
        <rFont val="Calibri"/>
        <family val="2"/>
        <scheme val="minor"/>
      </rPr>
      <t>)</t>
    </r>
  </si>
  <si>
    <t>Calc. Offstes</t>
  </si>
  <si>
    <t>Taper</t>
  </si>
  <si>
    <r>
      <t>RMS (</t>
    </r>
    <r>
      <rPr>
        <sz val="11"/>
        <color theme="1"/>
        <rFont val="Calibri"/>
        <family val="2"/>
      </rPr>
      <t>µm)</t>
    </r>
    <r>
      <rPr>
        <sz val="11"/>
        <color theme="1"/>
        <rFont val="Calibri"/>
        <family val="2"/>
        <scheme val="minor"/>
      </rPr>
      <t>=</t>
    </r>
  </si>
  <si>
    <t>Re-measured with deadband = 10um.</t>
  </si>
  <si>
    <t>Initial, subtracted from all other measurements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</si>
  <si>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</rPr>
      <t xml:space="preserve"> (undulator center shift from initial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</si>
</sst>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4" fontId="0" fillId="0" borderId="0" xfId="0" applyNumberFormat="1" applyAlignment="1">
      <alignment horizontal="center"/>
    </xf>
    <xf numFmtId="1" fontId="1" fillId="2" borderId="0" xfId="1" applyNumberFormat="1" applyAlignment="1">
      <alignment horizontal="center"/>
    </xf>
    <xf numFmtId="0" fontId="2" fillId="3" borderId="0" xfId="2"/>
    <xf numFmtId="1" fontId="2" fillId="3" borderId="0" xfId="2" applyNumberFormat="1" applyAlignment="1">
      <alignment horizontal="center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topLeftCell="A17" workbookViewId="0">
      <selection activeCell="P47" sqref="P47"/>
    </sheetView>
  </sheetViews>
  <sheetFormatPr defaultRowHeight="15" x14ac:dyDescent="0.25"/>
  <cols>
    <col min="1" max="1" width="9.7109375" style="2" bestFit="1" customWidth="1"/>
    <col min="2" max="2" width="9.140625" style="2"/>
    <col min="3" max="3" width="19.7109375" style="2" bestFit="1" customWidth="1"/>
    <col min="4" max="5" width="9.140625" style="2"/>
    <col min="7" max="8" width="9.140625" style="2"/>
  </cols>
  <sheetData>
    <row r="1" spans="1:15" s="1" customFormat="1" ht="18.75" x14ac:dyDescent="0.3">
      <c r="A1" s="4"/>
      <c r="B1" s="4"/>
      <c r="C1" s="3" t="s">
        <v>0</v>
      </c>
      <c r="D1" s="4" t="s">
        <v>8</v>
      </c>
      <c r="H1" s="4"/>
    </row>
    <row r="2" spans="1:15" s="1" customFormat="1" x14ac:dyDescent="0.25">
      <c r="F2" s="9" t="s">
        <v>9</v>
      </c>
      <c r="H2" s="9" t="s">
        <v>10</v>
      </c>
      <c r="J2" s="4" t="s">
        <v>6</v>
      </c>
      <c r="L2" s="5"/>
      <c r="N2" s="4" t="s">
        <v>11</v>
      </c>
    </row>
    <row r="3" spans="1:15" x14ac:dyDescent="0.25">
      <c r="A3" s="4" t="s">
        <v>1</v>
      </c>
      <c r="B3" s="4" t="s">
        <v>4</v>
      </c>
      <c r="C3" s="4"/>
      <c r="D3" s="4" t="s">
        <v>5</v>
      </c>
      <c r="E3" s="4" t="s">
        <v>2</v>
      </c>
      <c r="F3" s="4" t="s">
        <v>3</v>
      </c>
      <c r="G3" s="4" t="s">
        <v>2</v>
      </c>
      <c r="H3" s="4" t="s">
        <v>3</v>
      </c>
      <c r="I3" s="4" t="s">
        <v>2</v>
      </c>
      <c r="J3" s="4" t="s">
        <v>3</v>
      </c>
      <c r="K3" s="4" t="s">
        <v>7</v>
      </c>
      <c r="L3" s="4"/>
      <c r="M3" s="4" t="s">
        <v>2</v>
      </c>
      <c r="N3" s="4" t="s">
        <v>3</v>
      </c>
      <c r="O3" s="4" t="s">
        <v>7</v>
      </c>
    </row>
    <row r="4" spans="1:15" x14ac:dyDescent="0.25">
      <c r="A4" s="2">
        <v>10</v>
      </c>
      <c r="B4" s="2">
        <v>0</v>
      </c>
      <c r="D4" s="2">
        <v>0</v>
      </c>
      <c r="E4" s="2">
        <v>5.0065</v>
      </c>
      <c r="F4" s="2">
        <v>5.0220000000000002</v>
      </c>
      <c r="G4" s="2">
        <v>-5.0134999999999996</v>
      </c>
      <c r="H4" s="2">
        <v>-4.9856999999999996</v>
      </c>
      <c r="I4" s="7">
        <f>(E4+G4)*500</f>
        <v>-3.4999999999998366</v>
      </c>
      <c r="J4" s="7">
        <f>(F4+H4)*500</f>
        <v>18.150000000000333</v>
      </c>
      <c r="K4" s="6">
        <f>(I4+J4)/2</f>
        <v>7.325000000000248</v>
      </c>
      <c r="L4" s="2"/>
      <c r="M4" s="7">
        <f>I4-B4</f>
        <v>-3.4999999999998366</v>
      </c>
      <c r="N4" s="7">
        <f>J4-D4</f>
        <v>18.150000000000333</v>
      </c>
      <c r="O4" s="7">
        <f>(M4+N4)/2</f>
        <v>7.325000000000248</v>
      </c>
    </row>
    <row r="5" spans="1:15" x14ac:dyDescent="0.25">
      <c r="A5" s="2">
        <v>10</v>
      </c>
      <c r="B5" s="2">
        <v>203</v>
      </c>
      <c r="D5" s="2">
        <v>203</v>
      </c>
      <c r="F5" s="2"/>
      <c r="I5" s="7">
        <v>209</v>
      </c>
      <c r="J5" s="6"/>
      <c r="K5" s="6">
        <v>209</v>
      </c>
      <c r="L5" s="2"/>
      <c r="M5" s="7">
        <f t="shared" ref="M5:M9" si="0">I5-B5</f>
        <v>6</v>
      </c>
      <c r="N5" s="7">
        <v>0</v>
      </c>
      <c r="O5" s="7">
        <f t="shared" ref="O5:O9" si="1">(M5+N5)/2</f>
        <v>3</v>
      </c>
    </row>
    <row r="6" spans="1:15" x14ac:dyDescent="0.25">
      <c r="A6" s="2">
        <v>10</v>
      </c>
      <c r="B6" s="2">
        <v>0</v>
      </c>
      <c r="D6" s="2">
        <v>203</v>
      </c>
      <c r="E6" s="2">
        <v>5.0229999999999997</v>
      </c>
      <c r="F6" s="2">
        <v>5.2172000000000001</v>
      </c>
      <c r="G6" s="2">
        <v>-4.9965999999999999</v>
      </c>
      <c r="H6" s="2">
        <v>-4.7937000000000003</v>
      </c>
      <c r="I6" s="7">
        <f>(E6+G6)*500-$I$4</f>
        <v>16.699999999999715</v>
      </c>
      <c r="J6" s="7">
        <f>(F6+H6)*500-$J$4</f>
        <v>193.59999999999957</v>
      </c>
      <c r="K6" s="6">
        <f>(I6+J6)/2</f>
        <v>105.14999999999964</v>
      </c>
      <c r="L6" s="2"/>
      <c r="M6" s="7">
        <f t="shared" si="0"/>
        <v>16.699999999999715</v>
      </c>
      <c r="N6" s="7">
        <f t="shared" ref="N6:N9" si="2">J6-D6</f>
        <v>-9.400000000000432</v>
      </c>
      <c r="O6" s="7">
        <f t="shared" si="1"/>
        <v>3.6499999999996415</v>
      </c>
    </row>
    <row r="7" spans="1:15" x14ac:dyDescent="0.25">
      <c r="A7" s="2">
        <v>10</v>
      </c>
      <c r="B7" s="2">
        <v>203</v>
      </c>
      <c r="D7" s="2">
        <v>0</v>
      </c>
      <c r="E7" s="2">
        <v>5.1973000000000003</v>
      </c>
      <c r="F7" s="2">
        <v>5.0374999999999996</v>
      </c>
      <c r="I7" s="7">
        <v>191</v>
      </c>
      <c r="J7" s="7">
        <v>16</v>
      </c>
      <c r="K7" s="6">
        <f t="shared" ref="K7:K9" si="3">(I7+J7)/2</f>
        <v>103.5</v>
      </c>
      <c r="L7" s="2"/>
      <c r="M7" s="7">
        <f t="shared" si="0"/>
        <v>-12</v>
      </c>
      <c r="N7" s="7">
        <f t="shared" si="2"/>
        <v>16</v>
      </c>
      <c r="O7" s="7">
        <f t="shared" si="1"/>
        <v>2</v>
      </c>
    </row>
    <row r="8" spans="1:15" x14ac:dyDescent="0.25">
      <c r="A8" s="2">
        <v>10</v>
      </c>
      <c r="B8" s="2">
        <v>0</v>
      </c>
      <c r="D8" s="2">
        <v>0</v>
      </c>
      <c r="E8" s="2">
        <v>5.0038</v>
      </c>
      <c r="F8" s="2">
        <v>5.0148000000000001</v>
      </c>
      <c r="G8" s="2">
        <v>-5.0148999999999999</v>
      </c>
      <c r="H8" s="2">
        <v>-4.9949000000000003</v>
      </c>
      <c r="I8" s="7">
        <f t="shared" ref="I8:I17" si="4">(E8+G8)*500-$I$4</f>
        <v>-2.0500000000001073</v>
      </c>
      <c r="J8" s="7">
        <f t="shared" ref="J8:J17" si="5">(F8+H8)*500-$J$4</f>
        <v>-8.2000000000004292</v>
      </c>
      <c r="K8" s="6">
        <f t="shared" si="3"/>
        <v>-5.1250000000002682</v>
      </c>
      <c r="L8" s="2"/>
      <c r="M8" s="7">
        <f t="shared" si="0"/>
        <v>-2.0500000000001073</v>
      </c>
      <c r="N8" s="7">
        <f t="shared" si="2"/>
        <v>-8.2000000000004292</v>
      </c>
      <c r="O8" s="7">
        <f t="shared" si="1"/>
        <v>-5.1250000000002682</v>
      </c>
    </row>
    <row r="9" spans="1:15" x14ac:dyDescent="0.25">
      <c r="A9" s="2">
        <v>10</v>
      </c>
      <c r="B9" s="2">
        <v>203</v>
      </c>
      <c r="D9" s="2">
        <v>0</v>
      </c>
      <c r="E9" s="2">
        <v>5.1940999999999997</v>
      </c>
      <c r="F9" s="2">
        <v>5.0376000000000003</v>
      </c>
      <c r="G9" s="2">
        <v>-4.8258999999999999</v>
      </c>
      <c r="H9" s="2">
        <v>-4.9714</v>
      </c>
      <c r="I9" s="7">
        <f t="shared" si="4"/>
        <v>187.59999999999977</v>
      </c>
      <c r="J9" s="7">
        <f t="shared" si="5"/>
        <v>14.949999999999797</v>
      </c>
      <c r="K9" s="6">
        <f t="shared" si="3"/>
        <v>101.27499999999978</v>
      </c>
      <c r="L9" s="2"/>
      <c r="M9" s="7">
        <f t="shared" si="0"/>
        <v>-15.400000000000233</v>
      </c>
      <c r="N9" s="7">
        <f t="shared" si="2"/>
        <v>14.949999999999797</v>
      </c>
      <c r="O9" s="7">
        <f t="shared" si="1"/>
        <v>-0.22500000000021814</v>
      </c>
    </row>
    <row r="10" spans="1:15" x14ac:dyDescent="0.25">
      <c r="A10" s="2">
        <v>10.5</v>
      </c>
      <c r="B10" s="2">
        <v>508</v>
      </c>
      <c r="D10" s="2">
        <v>508</v>
      </c>
      <c r="E10" s="2">
        <v>5.7579000000000002</v>
      </c>
      <c r="F10" s="2">
        <v>5.7567000000000004</v>
      </c>
      <c r="G10" s="2">
        <v>-4.7610999999999999</v>
      </c>
      <c r="H10" s="2">
        <v>-4.7526999999999999</v>
      </c>
      <c r="I10" s="7">
        <f t="shared" si="4"/>
        <v>501.90000000000003</v>
      </c>
      <c r="J10" s="7">
        <f t="shared" si="5"/>
        <v>483.84999999999991</v>
      </c>
      <c r="K10" s="6">
        <f t="shared" ref="K10:K15" si="6">(I10+J10)/2</f>
        <v>492.875</v>
      </c>
      <c r="M10" s="7">
        <f t="shared" ref="M10:M15" si="7">I10-B10</f>
        <v>-6.0999999999999659</v>
      </c>
      <c r="N10" s="7">
        <f t="shared" ref="N10:N15" si="8">J10-D10</f>
        <v>-24.150000000000091</v>
      </c>
      <c r="O10" s="7">
        <f t="shared" ref="O10:O15" si="9">(M10+N10)/2</f>
        <v>-15.125000000000028</v>
      </c>
    </row>
    <row r="11" spans="1:15" x14ac:dyDescent="0.25">
      <c r="A11" s="2">
        <v>10.5</v>
      </c>
      <c r="B11" s="2">
        <v>508</v>
      </c>
      <c r="D11" s="2">
        <v>0</v>
      </c>
      <c r="E11" s="2">
        <v>5.7465999999999999</v>
      </c>
      <c r="F11" s="2">
        <v>5.2944000000000004</v>
      </c>
      <c r="G11" s="2">
        <v>-4.7756999999999996</v>
      </c>
      <c r="H11" s="2">
        <v>-5.2146999999999997</v>
      </c>
      <c r="I11" s="7">
        <f t="shared" si="4"/>
        <v>488.95</v>
      </c>
      <c r="J11" s="7">
        <f t="shared" si="5"/>
        <v>21.700000000000053</v>
      </c>
      <c r="K11" s="6">
        <f t="shared" si="6"/>
        <v>255.32500000000002</v>
      </c>
      <c r="M11" s="7">
        <f t="shared" si="7"/>
        <v>-19.050000000000011</v>
      </c>
      <c r="N11" s="7">
        <f t="shared" si="8"/>
        <v>21.700000000000053</v>
      </c>
      <c r="O11" s="7">
        <f t="shared" si="9"/>
        <v>1.3250000000000206</v>
      </c>
    </row>
    <row r="12" spans="1:15" x14ac:dyDescent="0.25">
      <c r="A12" s="2">
        <v>10.5</v>
      </c>
      <c r="B12" s="2">
        <v>0</v>
      </c>
      <c r="D12" s="2">
        <v>508</v>
      </c>
      <c r="E12" s="2">
        <v>5.2805</v>
      </c>
      <c r="F12" s="2">
        <v>5.7636000000000003</v>
      </c>
      <c r="G12" s="2">
        <v>-5.2398999999999996</v>
      </c>
      <c r="H12" s="2">
        <v>-4.7464000000000004</v>
      </c>
      <c r="I12" s="7">
        <f t="shared" si="4"/>
        <v>23.800000000000043</v>
      </c>
      <c r="J12" s="7">
        <f t="shared" si="5"/>
        <v>490.44999999999965</v>
      </c>
      <c r="K12" s="6">
        <f t="shared" si="6"/>
        <v>257.12499999999983</v>
      </c>
      <c r="M12" s="7">
        <f t="shared" si="7"/>
        <v>23.800000000000043</v>
      </c>
      <c r="N12" s="7">
        <f t="shared" si="8"/>
        <v>-17.550000000000352</v>
      </c>
      <c r="O12" s="7">
        <f t="shared" si="9"/>
        <v>3.1249999999998455</v>
      </c>
    </row>
    <row r="13" spans="1:15" x14ac:dyDescent="0.25">
      <c r="A13" s="2">
        <v>10</v>
      </c>
      <c r="B13" s="2">
        <v>0</v>
      </c>
      <c r="D13" s="2">
        <v>0</v>
      </c>
      <c r="E13" s="2">
        <v>5.0012999999999996</v>
      </c>
      <c r="F13" s="2">
        <v>5.0130999999999997</v>
      </c>
      <c r="G13" s="2">
        <v>-5.0227000000000004</v>
      </c>
      <c r="H13" s="2">
        <v>-4.9945000000000004</v>
      </c>
      <c r="I13" s="7">
        <f t="shared" si="4"/>
        <v>-7.2000000000005393</v>
      </c>
      <c r="J13" s="7">
        <f t="shared" si="5"/>
        <v>-8.8500000000006906</v>
      </c>
      <c r="K13" s="6">
        <f t="shared" si="6"/>
        <v>-8.025000000000615</v>
      </c>
      <c r="M13" s="7">
        <f t="shared" si="7"/>
        <v>-7.2000000000005393</v>
      </c>
      <c r="N13" s="7">
        <f t="shared" si="8"/>
        <v>-8.8500000000006906</v>
      </c>
      <c r="O13" s="7">
        <f t="shared" si="9"/>
        <v>-8.025000000000615</v>
      </c>
    </row>
    <row r="14" spans="1:15" x14ac:dyDescent="0.25">
      <c r="A14" s="2">
        <v>10</v>
      </c>
      <c r="B14" s="2">
        <v>0</v>
      </c>
      <c r="D14" s="2">
        <v>0</v>
      </c>
      <c r="E14" s="2">
        <v>5.0007999999999999</v>
      </c>
      <c r="F14" s="2">
        <v>5.0130999999999997</v>
      </c>
      <c r="G14" s="2">
        <v>-5.0236000000000001</v>
      </c>
      <c r="H14" s="2">
        <v>-4.9939999999999998</v>
      </c>
      <c r="I14" s="7">
        <f t="shared" si="4"/>
        <v>-7.9000000000002402</v>
      </c>
      <c r="J14" s="7">
        <f t="shared" si="5"/>
        <v>-8.6000000000003851</v>
      </c>
      <c r="K14" s="6">
        <f t="shared" si="6"/>
        <v>-8.2500000000003126</v>
      </c>
      <c r="M14" s="7">
        <f t="shared" si="7"/>
        <v>-7.9000000000002402</v>
      </c>
      <c r="N14" s="7">
        <f t="shared" si="8"/>
        <v>-8.6000000000003851</v>
      </c>
      <c r="O14" s="7">
        <f t="shared" si="9"/>
        <v>-8.2500000000003126</v>
      </c>
    </row>
    <row r="15" spans="1:15" x14ac:dyDescent="0.25">
      <c r="A15" s="2">
        <v>10</v>
      </c>
      <c r="B15" s="2">
        <v>0</v>
      </c>
      <c r="D15" s="2">
        <v>0</v>
      </c>
      <c r="E15" s="2">
        <v>5.0000999999999998</v>
      </c>
      <c r="F15" s="2">
        <v>5.0121000000000002</v>
      </c>
      <c r="G15" s="2">
        <v>-5.0206999999999997</v>
      </c>
      <c r="H15" s="2">
        <v>-4.9946000000000002</v>
      </c>
      <c r="I15" s="7">
        <f t="shared" si="4"/>
        <v>-6.8000000000001393</v>
      </c>
      <c r="J15" s="7">
        <f t="shared" si="5"/>
        <v>-9.400000000000297</v>
      </c>
      <c r="K15" s="6">
        <f t="shared" si="6"/>
        <v>-8.1000000000002181</v>
      </c>
      <c r="M15" s="7">
        <f t="shared" si="7"/>
        <v>-6.8000000000001393</v>
      </c>
      <c r="N15" s="7">
        <f t="shared" si="8"/>
        <v>-9.400000000000297</v>
      </c>
      <c r="O15" s="7">
        <f t="shared" si="9"/>
        <v>-8.1000000000002181</v>
      </c>
    </row>
    <row r="16" spans="1:15" x14ac:dyDescent="0.25">
      <c r="F16" s="2"/>
      <c r="I16" s="7"/>
      <c r="J16" s="7"/>
      <c r="K16" s="6"/>
      <c r="M16" s="7"/>
      <c r="N16" s="7"/>
      <c r="O16" s="7"/>
    </row>
    <row r="17" spans="1:19" x14ac:dyDescent="0.25">
      <c r="F17" s="2"/>
      <c r="I17" s="7"/>
      <c r="J17" s="7"/>
      <c r="K17" s="6"/>
      <c r="M17" s="7"/>
      <c r="N17" s="7"/>
      <c r="O17" s="7"/>
    </row>
    <row r="20" spans="1:19" x14ac:dyDescent="0.25">
      <c r="A20" s="10">
        <v>43685</v>
      </c>
    </row>
    <row r="21" spans="1:19" x14ac:dyDescent="0.25">
      <c r="A21" s="1"/>
      <c r="B21" s="1"/>
      <c r="C21" s="1"/>
      <c r="D21" s="8" t="s">
        <v>12</v>
      </c>
      <c r="E21" s="4"/>
      <c r="F21" s="1"/>
      <c r="G21" s="1"/>
      <c r="H21" s="9" t="s">
        <v>9</v>
      </c>
      <c r="I21" s="1"/>
      <c r="J21" s="9" t="s">
        <v>10</v>
      </c>
      <c r="K21" s="1"/>
      <c r="L21" s="4" t="s">
        <v>6</v>
      </c>
      <c r="M21" s="1"/>
      <c r="N21" s="5"/>
      <c r="O21" s="1"/>
      <c r="P21" s="4" t="s">
        <v>11</v>
      </c>
      <c r="Q21" s="1"/>
    </row>
    <row r="22" spans="1:19" x14ac:dyDescent="0.25">
      <c r="A22" s="4" t="s">
        <v>1</v>
      </c>
      <c r="B22" s="4" t="s">
        <v>4</v>
      </c>
      <c r="C22" s="4" t="s">
        <v>13</v>
      </c>
      <c r="D22" s="4" t="s">
        <v>5</v>
      </c>
      <c r="E22" s="4" t="s">
        <v>3</v>
      </c>
      <c r="F22" s="4" t="s">
        <v>2</v>
      </c>
      <c r="G22" s="4" t="s">
        <v>2</v>
      </c>
      <c r="H22" s="4" t="s">
        <v>3</v>
      </c>
      <c r="I22" s="4" t="s">
        <v>2</v>
      </c>
      <c r="J22" s="4" t="s">
        <v>3</v>
      </c>
      <c r="K22" s="4" t="s">
        <v>2</v>
      </c>
      <c r="L22" s="4" t="s">
        <v>3</v>
      </c>
      <c r="M22" s="4" t="s">
        <v>7</v>
      </c>
      <c r="N22" s="4"/>
      <c r="O22" s="4" t="s">
        <v>2</v>
      </c>
      <c r="P22" s="4" t="s">
        <v>3</v>
      </c>
      <c r="Q22" s="4" t="s">
        <v>7</v>
      </c>
    </row>
    <row r="23" spans="1:19" x14ac:dyDescent="0.25">
      <c r="A23" s="2">
        <v>10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4.9896000000000003</v>
      </c>
      <c r="H23" s="2">
        <v>5.0140000000000002</v>
      </c>
      <c r="I23" s="2">
        <v>-4.9905999999999997</v>
      </c>
      <c r="J23" s="2">
        <v>-4.9809999999999999</v>
      </c>
      <c r="K23" s="7">
        <f t="shared" ref="K23:L26" si="10">(G23+I23)*500</f>
        <v>-0.49999999999972289</v>
      </c>
      <c r="L23" s="7">
        <f t="shared" si="10"/>
        <v>16.500000000000181</v>
      </c>
      <c r="M23" s="6">
        <f>(K23+L23)/2</f>
        <v>8.0000000000002292</v>
      </c>
      <c r="N23" s="2"/>
      <c r="O23" s="7">
        <f>K23-B23</f>
        <v>-0.49999999999972289</v>
      </c>
      <c r="P23" s="7">
        <f>L23-D23</f>
        <v>16.500000000000181</v>
      </c>
      <c r="Q23" s="7">
        <f>(O23+P23)/2</f>
        <v>8.0000000000002292</v>
      </c>
    </row>
    <row r="24" spans="1:19" x14ac:dyDescent="0.25">
      <c r="A24" s="2">
        <v>10</v>
      </c>
      <c r="B24" s="2">
        <v>-1000</v>
      </c>
      <c r="C24" s="2">
        <v>0</v>
      </c>
      <c r="D24" s="2">
        <v>-1000</v>
      </c>
      <c r="E24" s="2">
        <v>1018</v>
      </c>
      <c r="F24" s="2">
        <v>1002</v>
      </c>
      <c r="G24" s="2">
        <v>3.9910999999999999</v>
      </c>
      <c r="H24" s="2">
        <v>4.0132000000000003</v>
      </c>
      <c r="I24" s="2">
        <v>-5.9915000000000003</v>
      </c>
      <c r="J24" s="2">
        <v>-5.9828000000000001</v>
      </c>
      <c r="K24" s="7">
        <f t="shared" si="10"/>
        <v>-1000.2000000000002</v>
      </c>
      <c r="L24" s="7">
        <f t="shared" si="10"/>
        <v>-984.8</v>
      </c>
      <c r="M24" s="6">
        <f>(K24+L24)/2</f>
        <v>-992.5</v>
      </c>
      <c r="N24" s="2"/>
      <c r="O24" s="7">
        <f>K24-B24</f>
        <v>-0.20000000000015916</v>
      </c>
      <c r="P24" s="7">
        <f>L24-D24</f>
        <v>15.200000000000045</v>
      </c>
      <c r="Q24" s="7">
        <f>(O24+P24)/2</f>
        <v>7.4999999999999432</v>
      </c>
    </row>
    <row r="25" spans="1:19" x14ac:dyDescent="0.25">
      <c r="A25" s="2">
        <v>10</v>
      </c>
      <c r="B25" s="2">
        <v>0</v>
      </c>
      <c r="C25" s="2">
        <v>0</v>
      </c>
      <c r="D25" s="2">
        <v>0</v>
      </c>
      <c r="E25" s="2">
        <v>-3</v>
      </c>
      <c r="F25" s="2">
        <v>4</v>
      </c>
      <c r="G25" s="2">
        <v>4.9939</v>
      </c>
      <c r="H25" s="2">
        <v>5.0156999999999998</v>
      </c>
      <c r="I25" s="2">
        <v>-4.9897999999999998</v>
      </c>
      <c r="J25" s="2">
        <v>-4.9774000000000003</v>
      </c>
      <c r="K25" s="7">
        <f t="shared" si="10"/>
        <v>2.0500000000001073</v>
      </c>
      <c r="L25" s="7">
        <f t="shared" si="10"/>
        <v>19.149999999999778</v>
      </c>
      <c r="M25" s="6">
        <f>(K25+L25)/2</f>
        <v>10.599999999999943</v>
      </c>
      <c r="N25" s="2"/>
      <c r="O25" s="7">
        <f>K25-B25</f>
        <v>2.0500000000001073</v>
      </c>
      <c r="P25" s="7">
        <f>L25-D25</f>
        <v>19.149999999999778</v>
      </c>
      <c r="Q25" s="7">
        <f>(O25+P25)/2</f>
        <v>10.599999999999943</v>
      </c>
    </row>
    <row r="26" spans="1:19" x14ac:dyDescent="0.25">
      <c r="A26" s="2">
        <v>10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5.0011000000000001</v>
      </c>
      <c r="H26" s="2">
        <v>5.0110999999999999</v>
      </c>
      <c r="I26" s="2">
        <v>-5.0183999999999997</v>
      </c>
      <c r="J26" s="2">
        <v>-4.9962999999999997</v>
      </c>
      <c r="K26" s="7">
        <f t="shared" si="10"/>
        <v>-8.6499999999998245</v>
      </c>
      <c r="L26" s="7">
        <f t="shared" si="10"/>
        <v>7.4000000000000732</v>
      </c>
      <c r="M26" s="6">
        <f>(K26+L26)/2</f>
        <v>-0.62499999999987566</v>
      </c>
      <c r="N26" s="2"/>
      <c r="O26" s="7">
        <f>K26-B26</f>
        <v>-8.6499999999998245</v>
      </c>
      <c r="P26" s="7">
        <f>L26-D26</f>
        <v>7.4000000000000732</v>
      </c>
      <c r="Q26" s="7">
        <f>(O26+P26)/2</f>
        <v>-0.62499999999987566</v>
      </c>
    </row>
    <row r="28" spans="1:19" x14ac:dyDescent="0.25">
      <c r="A28" s="10">
        <v>43689</v>
      </c>
    </row>
    <row r="29" spans="1:19" x14ac:dyDescent="0.25">
      <c r="A29" s="1"/>
      <c r="B29" s="1"/>
      <c r="C29" s="1"/>
      <c r="E29" s="8" t="s">
        <v>12</v>
      </c>
      <c r="G29" s="1"/>
      <c r="H29" s="9" t="s">
        <v>9</v>
      </c>
      <c r="I29" s="1"/>
      <c r="J29" s="9" t="s">
        <v>10</v>
      </c>
      <c r="K29" s="1"/>
      <c r="L29" s="4" t="s">
        <v>6</v>
      </c>
      <c r="M29" s="1"/>
      <c r="N29" s="5"/>
      <c r="O29" s="1"/>
      <c r="P29" s="4" t="s">
        <v>17</v>
      </c>
      <c r="Q29" s="1"/>
      <c r="S29" s="1"/>
    </row>
    <row r="30" spans="1:19" x14ac:dyDescent="0.25">
      <c r="A30" s="4" t="s">
        <v>1</v>
      </c>
      <c r="B30" s="4" t="s">
        <v>4</v>
      </c>
      <c r="C30" s="4" t="s">
        <v>13</v>
      </c>
      <c r="D30" s="4" t="s">
        <v>5</v>
      </c>
      <c r="E30" s="4" t="s">
        <v>3</v>
      </c>
      <c r="F30" s="4" t="s">
        <v>2</v>
      </c>
      <c r="G30" s="4" t="s">
        <v>2</v>
      </c>
      <c r="H30" s="4" t="s">
        <v>3</v>
      </c>
      <c r="I30" s="4" t="s">
        <v>2</v>
      </c>
      <c r="J30" s="4" t="s">
        <v>3</v>
      </c>
      <c r="K30" s="4" t="s">
        <v>2</v>
      </c>
      <c r="L30" s="4" t="s">
        <v>3</v>
      </c>
      <c r="M30" s="4" t="s">
        <v>7</v>
      </c>
      <c r="N30" s="4"/>
      <c r="O30" s="4" t="s">
        <v>2</v>
      </c>
      <c r="P30" s="4" t="s">
        <v>3</v>
      </c>
      <c r="Q30" s="4" t="s">
        <v>7</v>
      </c>
    </row>
    <row r="31" spans="1:19" x14ac:dyDescent="0.25">
      <c r="A31" s="2">
        <v>10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4.9859999999999998</v>
      </c>
      <c r="H31" s="2">
        <v>5.0029000000000003</v>
      </c>
      <c r="I31" s="2">
        <v>-5.0084</v>
      </c>
      <c r="J31" s="2">
        <v>-4.9960000000000004</v>
      </c>
      <c r="K31" s="7">
        <f t="shared" ref="K31:K51" si="11">(G31+I31)*500</f>
        <v>-11.200000000000099</v>
      </c>
      <c r="L31" s="7">
        <f t="shared" ref="L31:L51" si="12">(H31+J31)*500</f>
        <v>3.4499999999999531</v>
      </c>
      <c r="M31" s="6">
        <f t="shared" ref="M31:M51" si="13">(K31+L31)/2</f>
        <v>-3.8750000000000728</v>
      </c>
      <c r="N31" s="2"/>
      <c r="O31" s="11">
        <f>K31-B31</f>
        <v>-11.200000000000099</v>
      </c>
      <c r="P31" s="11">
        <f>L31-D31</f>
        <v>3.4499999999999531</v>
      </c>
      <c r="Q31" s="7">
        <f t="shared" ref="Q31:Q51" si="14">(O31+P31)/2</f>
        <v>-3.8750000000000728</v>
      </c>
      <c r="R31" t="s">
        <v>16</v>
      </c>
    </row>
    <row r="32" spans="1:19" x14ac:dyDescent="0.25">
      <c r="A32" s="2">
        <v>8</v>
      </c>
      <c r="B32" s="2">
        <v>0</v>
      </c>
      <c r="C32" s="2">
        <v>0</v>
      </c>
      <c r="D32" s="2">
        <v>0</v>
      </c>
      <c r="E32" s="2">
        <v>-14</v>
      </c>
      <c r="F32" s="2">
        <v>-22</v>
      </c>
      <c r="G32" s="2">
        <v>3.9708999999999999</v>
      </c>
      <c r="H32" s="2">
        <v>3.9977999999999998</v>
      </c>
      <c r="I32" s="2">
        <v>-4.0218999999999996</v>
      </c>
      <c r="J32" s="2">
        <v>-3.9996</v>
      </c>
      <c r="K32" s="7">
        <f t="shared" si="11"/>
        <v>-25.499999999999858</v>
      </c>
      <c r="L32" s="7">
        <f t="shared" si="12"/>
        <v>-0.90000000000012292</v>
      </c>
      <c r="M32" s="6">
        <f t="shared" si="13"/>
        <v>-13.19999999999999</v>
      </c>
      <c r="N32" s="2"/>
      <c r="O32" s="11">
        <f t="shared" ref="O32:O51" si="15">K32-B32-$O$31</f>
        <v>-14.299999999999759</v>
      </c>
      <c r="P32" s="11">
        <f t="shared" ref="P32:P51" si="16">L32-D32-$P$31</f>
        <v>-4.350000000000076</v>
      </c>
      <c r="Q32" s="7">
        <f t="shared" si="14"/>
        <v>-9.3249999999999176</v>
      </c>
    </row>
    <row r="33" spans="1:21" x14ac:dyDescent="0.25">
      <c r="A33" s="2">
        <v>12</v>
      </c>
      <c r="B33" s="2">
        <v>0</v>
      </c>
      <c r="C33" s="2">
        <v>0</v>
      </c>
      <c r="D33" s="2">
        <v>0</v>
      </c>
      <c r="E33" s="2">
        <v>36</v>
      </c>
      <c r="F33" s="2">
        <v>42</v>
      </c>
      <c r="G33" s="2">
        <v>5.9802999999999997</v>
      </c>
      <c r="H33" s="2">
        <v>5.9867999999999997</v>
      </c>
      <c r="I33" s="2">
        <v>-6.0223000000000004</v>
      </c>
      <c r="J33" s="2">
        <v>-6.0175999999999998</v>
      </c>
      <c r="K33" s="7">
        <f t="shared" si="11"/>
        <v>-21.000000000000352</v>
      </c>
      <c r="L33" s="7">
        <f t="shared" si="12"/>
        <v>-15.40000000000008</v>
      </c>
      <c r="M33" s="6">
        <f t="shared" si="13"/>
        <v>-18.200000000000216</v>
      </c>
      <c r="N33" s="2"/>
      <c r="O33" s="11">
        <f t="shared" si="15"/>
        <v>-9.800000000000253</v>
      </c>
      <c r="P33" s="11">
        <f t="shared" si="16"/>
        <v>-18.850000000000033</v>
      </c>
      <c r="Q33" s="7">
        <f t="shared" si="14"/>
        <v>-14.325000000000143</v>
      </c>
    </row>
    <row r="34" spans="1:21" x14ac:dyDescent="0.25">
      <c r="A34" s="2">
        <v>16</v>
      </c>
      <c r="B34" s="2">
        <v>0</v>
      </c>
      <c r="C34" s="2">
        <v>0</v>
      </c>
      <c r="D34" s="2">
        <v>0</v>
      </c>
      <c r="E34" s="2">
        <v>40</v>
      </c>
      <c r="F34" s="2">
        <v>49</v>
      </c>
      <c r="G34" s="2">
        <v>7.9863</v>
      </c>
      <c r="H34" s="2">
        <v>7.9926000000000004</v>
      </c>
      <c r="I34" s="2">
        <v>-8.0188000000000006</v>
      </c>
      <c r="J34" s="2">
        <v>-8.0157000000000007</v>
      </c>
      <c r="K34" s="7">
        <f t="shared" si="11"/>
        <v>-16.25000000000032</v>
      </c>
      <c r="L34" s="7">
        <f t="shared" si="12"/>
        <v>-11.550000000000171</v>
      </c>
      <c r="M34" s="6">
        <f t="shared" si="13"/>
        <v>-13.900000000000245</v>
      </c>
      <c r="N34" s="2"/>
      <c r="O34" s="11">
        <f t="shared" si="15"/>
        <v>-5.050000000000221</v>
      </c>
      <c r="P34" s="11">
        <f t="shared" si="16"/>
        <v>-15.000000000000124</v>
      </c>
      <c r="Q34" s="7">
        <f t="shared" si="14"/>
        <v>-10.025000000000173</v>
      </c>
    </row>
    <row r="35" spans="1:21" x14ac:dyDescent="0.25">
      <c r="A35" s="2">
        <v>22</v>
      </c>
      <c r="B35" s="2">
        <v>0</v>
      </c>
      <c r="C35" s="2">
        <v>0</v>
      </c>
      <c r="D35" s="2">
        <v>0</v>
      </c>
      <c r="E35" s="2">
        <v>9</v>
      </c>
      <c r="F35" s="2">
        <v>1</v>
      </c>
      <c r="G35" s="2">
        <v>10.990600000000001</v>
      </c>
      <c r="H35" s="2">
        <v>10.998799999999999</v>
      </c>
      <c r="I35" s="2">
        <v>-11.010199999999999</v>
      </c>
      <c r="J35" s="2">
        <v>-11.005000000000001</v>
      </c>
      <c r="K35" s="7">
        <f t="shared" si="11"/>
        <v>-9.7999999999993648</v>
      </c>
      <c r="L35" s="7">
        <f t="shared" si="12"/>
        <v>-3.1000000000007688</v>
      </c>
      <c r="M35" s="6">
        <f t="shared" si="13"/>
        <v>-6.4500000000000668</v>
      </c>
      <c r="O35" s="11">
        <f t="shared" si="15"/>
        <v>1.400000000000734</v>
      </c>
      <c r="P35" s="11">
        <f t="shared" si="16"/>
        <v>-6.5500000000007219</v>
      </c>
      <c r="Q35" s="7">
        <f t="shared" si="14"/>
        <v>-2.574999999999994</v>
      </c>
    </row>
    <row r="36" spans="1:21" x14ac:dyDescent="0.25">
      <c r="A36" s="2">
        <v>22</v>
      </c>
      <c r="B36" s="2">
        <v>0</v>
      </c>
      <c r="C36" s="2">
        <v>300</v>
      </c>
      <c r="D36" s="2">
        <v>0</v>
      </c>
      <c r="E36" s="2">
        <v>-14</v>
      </c>
      <c r="F36" s="2">
        <v>3</v>
      </c>
      <c r="G36" s="2">
        <v>10.9998</v>
      </c>
      <c r="H36" s="2">
        <v>11.1386</v>
      </c>
      <c r="I36" s="2">
        <v>-11.007199999999999</v>
      </c>
      <c r="J36" s="2">
        <v>-11.1622</v>
      </c>
      <c r="K36" s="7">
        <f t="shared" si="11"/>
        <v>-3.6999999999993705</v>
      </c>
      <c r="L36" s="7">
        <f t="shared" si="12"/>
        <v>-11.800000000000033</v>
      </c>
      <c r="M36" s="6">
        <f t="shared" si="13"/>
        <v>-7.7499999999997016</v>
      </c>
      <c r="O36" s="11">
        <f t="shared" si="15"/>
        <v>7.5000000000007283</v>
      </c>
      <c r="P36" s="11">
        <f t="shared" si="16"/>
        <v>-15.249999999999986</v>
      </c>
      <c r="Q36" s="7">
        <f t="shared" si="14"/>
        <v>-3.8749999999996287</v>
      </c>
    </row>
    <row r="37" spans="1:21" x14ac:dyDescent="0.25">
      <c r="A37" s="2">
        <v>22</v>
      </c>
      <c r="B37" s="2">
        <v>0</v>
      </c>
      <c r="C37" s="2">
        <v>-300</v>
      </c>
      <c r="D37" s="2">
        <v>0</v>
      </c>
      <c r="E37" s="2">
        <v>13</v>
      </c>
      <c r="F37" s="2">
        <v>0</v>
      </c>
      <c r="G37" s="2">
        <v>10.985200000000001</v>
      </c>
      <c r="H37" s="2">
        <v>10.859400000000001</v>
      </c>
      <c r="I37" s="2">
        <v>-11.0136</v>
      </c>
      <c r="J37" s="2">
        <v>-10.8529</v>
      </c>
      <c r="K37" s="7">
        <f t="shared" si="11"/>
        <v>-14.199999999999768</v>
      </c>
      <c r="L37" s="7">
        <f t="shared" si="12"/>
        <v>3.2500000000004192</v>
      </c>
      <c r="M37" s="6">
        <f t="shared" si="13"/>
        <v>-5.4749999999996746</v>
      </c>
      <c r="O37" s="11">
        <f t="shared" si="15"/>
        <v>-2.9999999999996696</v>
      </c>
      <c r="P37" s="11">
        <f t="shared" si="16"/>
        <v>-0.19999999999953388</v>
      </c>
      <c r="Q37" s="7">
        <f t="shared" si="14"/>
        <v>-1.5999999999996017</v>
      </c>
    </row>
    <row r="38" spans="1:21" x14ac:dyDescent="0.25">
      <c r="A38" s="2">
        <v>10</v>
      </c>
      <c r="B38" s="2">
        <v>0</v>
      </c>
      <c r="C38" s="2">
        <v>-300</v>
      </c>
      <c r="D38" s="2">
        <v>0</v>
      </c>
      <c r="E38" s="2">
        <v>-59</v>
      </c>
      <c r="F38" s="2">
        <v>-80</v>
      </c>
      <c r="G38" s="2">
        <v>4.9737999999999998</v>
      </c>
      <c r="H38" s="2">
        <v>4.8609</v>
      </c>
      <c r="I38" s="2">
        <v>-5.0233999999999996</v>
      </c>
      <c r="J38" s="2">
        <v>-4.8409000000000004</v>
      </c>
      <c r="K38" s="7">
        <f t="shared" si="11"/>
        <v>-24.799999999999933</v>
      </c>
      <c r="L38" s="7">
        <f t="shared" si="12"/>
        <v>9.9999999999997868</v>
      </c>
      <c r="M38" s="6">
        <f t="shared" si="13"/>
        <v>-7.4000000000000732</v>
      </c>
      <c r="O38" s="11">
        <f t="shared" si="15"/>
        <v>-13.599999999999834</v>
      </c>
      <c r="P38" s="11">
        <f t="shared" si="16"/>
        <v>6.5499999999998337</v>
      </c>
      <c r="Q38" s="7">
        <f t="shared" si="14"/>
        <v>-3.5250000000000004</v>
      </c>
    </row>
    <row r="39" spans="1:21" x14ac:dyDescent="0.25">
      <c r="A39" s="2">
        <v>10</v>
      </c>
      <c r="B39" s="2">
        <v>0</v>
      </c>
      <c r="C39" s="2">
        <v>300</v>
      </c>
      <c r="D39" s="2">
        <v>0</v>
      </c>
      <c r="E39" s="2">
        <v>-45</v>
      </c>
      <c r="F39" s="2">
        <v>-29</v>
      </c>
      <c r="G39" s="2">
        <v>5.0206</v>
      </c>
      <c r="H39" s="2">
        <v>5.1551</v>
      </c>
      <c r="I39" s="2">
        <v>-4.9821</v>
      </c>
      <c r="J39" s="2">
        <v>-5.1433</v>
      </c>
      <c r="K39" s="7">
        <f t="shared" si="11"/>
        <v>19.249999999999989</v>
      </c>
      <c r="L39" s="7">
        <f t="shared" si="12"/>
        <v>5.9000000000000163</v>
      </c>
      <c r="M39" s="6">
        <f t="shared" si="13"/>
        <v>12.575000000000003</v>
      </c>
      <c r="O39" s="11">
        <f t="shared" si="15"/>
        <v>30.450000000000088</v>
      </c>
      <c r="P39" s="11">
        <f t="shared" si="16"/>
        <v>2.4500000000000632</v>
      </c>
      <c r="Q39" s="7">
        <f t="shared" si="14"/>
        <v>16.450000000000074</v>
      </c>
    </row>
    <row r="40" spans="1:21" x14ac:dyDescent="0.25">
      <c r="A40" s="2">
        <v>10</v>
      </c>
      <c r="B40" s="2">
        <v>0</v>
      </c>
      <c r="C40" s="2">
        <v>0</v>
      </c>
      <c r="D40" s="2">
        <v>0</v>
      </c>
      <c r="E40" s="2">
        <v>44</v>
      </c>
      <c r="F40" s="2">
        <v>43</v>
      </c>
      <c r="G40" s="2">
        <v>4.9705000000000004</v>
      </c>
      <c r="H40" s="2">
        <v>4.9859999999999998</v>
      </c>
      <c r="I40" s="2">
        <v>-5.0273000000000003</v>
      </c>
      <c r="J40" s="2">
        <v>-5.0134999999999996</v>
      </c>
      <c r="K40" s="7">
        <f t="shared" si="11"/>
        <v>-28.399999999999981</v>
      </c>
      <c r="L40" s="7">
        <f t="shared" si="12"/>
        <v>-13.749999999999929</v>
      </c>
      <c r="M40" s="6">
        <f t="shared" si="13"/>
        <v>-21.074999999999953</v>
      </c>
      <c r="O40" s="11">
        <f t="shared" si="15"/>
        <v>-17.199999999999882</v>
      </c>
      <c r="P40" s="11">
        <f t="shared" si="16"/>
        <v>-17.199999999999882</v>
      </c>
      <c r="Q40" s="7">
        <f t="shared" si="14"/>
        <v>-17.199999999999882</v>
      </c>
    </row>
    <row r="41" spans="1:21" x14ac:dyDescent="0.25">
      <c r="A41" s="2">
        <v>10</v>
      </c>
      <c r="B41" s="2">
        <v>508</v>
      </c>
      <c r="C41" s="2">
        <v>0</v>
      </c>
      <c r="D41" s="2">
        <v>508</v>
      </c>
      <c r="E41" s="2">
        <v>-528</v>
      </c>
      <c r="F41" s="2">
        <v>-530</v>
      </c>
      <c r="G41" s="2">
        <v>5.4985999999999997</v>
      </c>
      <c r="H41" s="2">
        <v>5.5152999999999999</v>
      </c>
      <c r="I41" s="2">
        <v>-4.4992999999999999</v>
      </c>
      <c r="J41" s="2">
        <v>-4.4866999999999999</v>
      </c>
      <c r="K41" s="7">
        <f t="shared" si="11"/>
        <v>499.64999999999992</v>
      </c>
      <c r="L41" s="7">
        <f t="shared" si="12"/>
        <v>514.29999999999995</v>
      </c>
      <c r="M41" s="6">
        <f t="shared" si="13"/>
        <v>506.97499999999991</v>
      </c>
      <c r="O41" s="11">
        <f t="shared" si="15"/>
        <v>2.8500000000000192</v>
      </c>
      <c r="P41" s="11">
        <f t="shared" si="16"/>
        <v>2.8500000000000014</v>
      </c>
      <c r="Q41" s="7">
        <f t="shared" si="14"/>
        <v>2.8500000000000103</v>
      </c>
    </row>
    <row r="42" spans="1:21" x14ac:dyDescent="0.25">
      <c r="A42" s="2">
        <v>10</v>
      </c>
      <c r="B42" s="2">
        <v>508</v>
      </c>
      <c r="C42" s="2">
        <v>300</v>
      </c>
      <c r="D42" s="2">
        <v>508</v>
      </c>
      <c r="E42" s="2">
        <v>-26</v>
      </c>
      <c r="F42" s="2">
        <v>-5</v>
      </c>
      <c r="G42" s="2">
        <v>5.4991000000000003</v>
      </c>
      <c r="H42" s="2">
        <v>5.6360999999999999</v>
      </c>
      <c r="I42" s="2">
        <v>-4.5065999999999997</v>
      </c>
      <c r="J42" s="2">
        <v>-4.6626000000000003</v>
      </c>
      <c r="K42" s="7">
        <f t="shared" si="11"/>
        <v>496.25000000000028</v>
      </c>
      <c r="L42" s="7">
        <f t="shared" si="12"/>
        <v>486.74999999999977</v>
      </c>
      <c r="M42" s="6">
        <f t="shared" si="13"/>
        <v>491.5</v>
      </c>
      <c r="O42" s="11">
        <f t="shared" si="15"/>
        <v>-0.54999999999961702</v>
      </c>
      <c r="P42" s="11">
        <f t="shared" si="16"/>
        <v>-24.70000000000018</v>
      </c>
      <c r="Q42" s="7">
        <f t="shared" si="14"/>
        <v>-12.624999999999899</v>
      </c>
    </row>
    <row r="43" spans="1:21" x14ac:dyDescent="0.25">
      <c r="A43" s="2">
        <v>10</v>
      </c>
      <c r="B43" s="2">
        <v>-1000</v>
      </c>
      <c r="C43" s="2">
        <v>300</v>
      </c>
      <c r="D43" s="2">
        <v>-1000</v>
      </c>
      <c r="E43" s="2">
        <v>1491</v>
      </c>
      <c r="F43" s="2">
        <v>1531</v>
      </c>
      <c r="G43" s="2">
        <v>3.9925000000000002</v>
      </c>
      <c r="H43" s="2">
        <v>4.1271000000000004</v>
      </c>
      <c r="I43" s="2">
        <v>-6.0083000000000002</v>
      </c>
      <c r="J43" s="2">
        <v>-6.1704999999999997</v>
      </c>
      <c r="K43" s="7">
        <f t="shared" si="11"/>
        <v>-1007.9</v>
      </c>
      <c r="L43" s="7">
        <f t="shared" si="12"/>
        <v>-1021.6999999999996</v>
      </c>
      <c r="M43" s="6">
        <f t="shared" si="13"/>
        <v>-1014.7999999999997</v>
      </c>
      <c r="O43" s="11">
        <f t="shared" si="15"/>
        <v>3.3000000000001215</v>
      </c>
      <c r="P43" s="11">
        <f t="shared" si="16"/>
        <v>-25.149999999999544</v>
      </c>
      <c r="Q43" s="7">
        <f t="shared" si="14"/>
        <v>-10.924999999999711</v>
      </c>
    </row>
    <row r="44" spans="1:21" x14ac:dyDescent="0.25">
      <c r="A44" s="2">
        <v>10</v>
      </c>
      <c r="B44" s="2">
        <v>1000</v>
      </c>
      <c r="C44" s="2">
        <v>300</v>
      </c>
      <c r="D44" s="2">
        <v>1000</v>
      </c>
      <c r="E44" s="2">
        <v>-2036</v>
      </c>
      <c r="F44" s="2">
        <v>-2020</v>
      </c>
      <c r="G44" s="2">
        <v>5.9962999999999997</v>
      </c>
      <c r="H44" s="2">
        <v>6.1333000000000002</v>
      </c>
      <c r="I44" s="2">
        <v>-4.0084999999999997</v>
      </c>
      <c r="J44" s="2">
        <v>-4.1661999999999999</v>
      </c>
      <c r="K44" s="7">
        <f t="shared" si="11"/>
        <v>993.9</v>
      </c>
      <c r="L44" s="7">
        <f t="shared" si="12"/>
        <v>983.55000000000018</v>
      </c>
      <c r="M44" s="6">
        <f t="shared" si="13"/>
        <v>988.72500000000014</v>
      </c>
      <c r="O44" s="11">
        <f t="shared" si="15"/>
        <v>5.100000000000076</v>
      </c>
      <c r="P44" s="11">
        <f t="shared" si="16"/>
        <v>-19.899999999999771</v>
      </c>
      <c r="Q44" s="7">
        <f t="shared" si="14"/>
        <v>-7.3999999999998476</v>
      </c>
    </row>
    <row r="45" spans="1:21" x14ac:dyDescent="0.25">
      <c r="A45" s="2">
        <v>10</v>
      </c>
      <c r="B45" s="2">
        <v>1000</v>
      </c>
      <c r="C45" s="2">
        <v>0</v>
      </c>
      <c r="D45" s="2">
        <v>1000</v>
      </c>
      <c r="E45" s="2">
        <v>6</v>
      </c>
      <c r="F45" s="2">
        <v>-19</v>
      </c>
      <c r="G45" s="2">
        <v>5.9927000000000001</v>
      </c>
      <c r="H45" s="2">
        <v>6.0084999999999997</v>
      </c>
      <c r="I45" s="2">
        <v>-4.0023</v>
      </c>
      <c r="J45" s="2">
        <v>-3.9946999999999999</v>
      </c>
      <c r="K45" s="7">
        <f t="shared" si="11"/>
        <v>995.2</v>
      </c>
      <c r="L45" s="7">
        <f t="shared" si="12"/>
        <v>1006.8999999999999</v>
      </c>
      <c r="M45" s="6">
        <f t="shared" si="13"/>
        <v>1001.05</v>
      </c>
      <c r="O45" s="11">
        <f t="shared" si="15"/>
        <v>6.4000000000001442</v>
      </c>
      <c r="P45" s="11">
        <f t="shared" si="16"/>
        <v>3.4499999999999105</v>
      </c>
      <c r="Q45" s="7">
        <f t="shared" si="14"/>
        <v>4.9250000000000274</v>
      </c>
    </row>
    <row r="46" spans="1:21" x14ac:dyDescent="0.25">
      <c r="A46" s="2">
        <v>10</v>
      </c>
      <c r="B46" s="2">
        <v>0</v>
      </c>
      <c r="C46" s="2">
        <v>0</v>
      </c>
      <c r="D46" s="2">
        <v>0</v>
      </c>
      <c r="E46" s="2">
        <v>-16</v>
      </c>
      <c r="F46" s="2">
        <v>-33</v>
      </c>
      <c r="G46" s="2">
        <v>4.9707999999999997</v>
      </c>
      <c r="H46" s="2">
        <v>4.9863999999999997</v>
      </c>
      <c r="I46" s="2">
        <v>-5.0263999999999998</v>
      </c>
      <c r="J46" s="2">
        <v>-5.0137999999999998</v>
      </c>
      <c r="K46" s="7">
        <f t="shared" si="11"/>
        <v>-27.800000000000047</v>
      </c>
      <c r="L46" s="7">
        <f t="shared" si="12"/>
        <v>-13.700000000000045</v>
      </c>
      <c r="M46" s="6">
        <f t="shared" si="13"/>
        <v>-20.750000000000046</v>
      </c>
      <c r="O46" s="11">
        <f t="shared" si="15"/>
        <v>-16.599999999999948</v>
      </c>
      <c r="P46" s="11">
        <f t="shared" si="16"/>
        <v>-17.149999999999999</v>
      </c>
      <c r="Q46" s="7">
        <f t="shared" si="14"/>
        <v>-16.874999999999972</v>
      </c>
    </row>
    <row r="47" spans="1:21" x14ac:dyDescent="0.25">
      <c r="A47" s="2">
        <v>10</v>
      </c>
      <c r="B47" s="2">
        <v>0</v>
      </c>
      <c r="C47" s="2">
        <v>300</v>
      </c>
      <c r="D47" s="2">
        <v>0</v>
      </c>
      <c r="E47" s="2">
        <v>-20</v>
      </c>
      <c r="F47" s="2">
        <v>11</v>
      </c>
      <c r="G47" s="2">
        <v>4.9976000000000003</v>
      </c>
      <c r="H47" s="2">
        <v>5.1318999999999999</v>
      </c>
      <c r="I47" s="2">
        <v>-5.0035999999999996</v>
      </c>
      <c r="J47" s="2">
        <v>-5.1661000000000001</v>
      </c>
      <c r="K47" s="7">
        <f t="shared" si="11"/>
        <v>-2.9999999999996696</v>
      </c>
      <c r="L47" s="7">
        <f t="shared" si="12"/>
        <v>-17.100000000000115</v>
      </c>
      <c r="M47" s="6">
        <f t="shared" si="13"/>
        <v>-10.049999999999892</v>
      </c>
      <c r="O47" s="13">
        <f t="shared" si="15"/>
        <v>8.2000000000004292</v>
      </c>
      <c r="P47" s="13">
        <f t="shared" si="16"/>
        <v>-20.550000000000068</v>
      </c>
      <c r="Q47" s="13">
        <f t="shared" si="14"/>
        <v>-6.1749999999998195</v>
      </c>
      <c r="R47" s="12" t="s">
        <v>15</v>
      </c>
      <c r="S47" s="12"/>
      <c r="T47" s="12"/>
      <c r="U47" s="12"/>
    </row>
    <row r="48" spans="1:21" x14ac:dyDescent="0.25">
      <c r="A48" s="2">
        <v>10</v>
      </c>
      <c r="B48" s="2">
        <v>508</v>
      </c>
      <c r="C48" s="2">
        <v>300</v>
      </c>
      <c r="D48" s="2">
        <v>508</v>
      </c>
      <c r="E48" s="2">
        <v>-526</v>
      </c>
      <c r="F48" s="2">
        <v>-497</v>
      </c>
      <c r="G48" s="2">
        <v>5.4965999999999999</v>
      </c>
      <c r="H48" s="2">
        <v>5.6607000000000003</v>
      </c>
      <c r="I48" s="2">
        <v>-4.5079000000000002</v>
      </c>
      <c r="J48" s="2">
        <v>-4.6342999999999996</v>
      </c>
      <c r="K48" s="7">
        <f t="shared" si="11"/>
        <v>494.34999999999985</v>
      </c>
      <c r="L48" s="7">
        <f t="shared" si="12"/>
        <v>513.20000000000027</v>
      </c>
      <c r="M48" s="6">
        <f t="shared" si="13"/>
        <v>503.77500000000009</v>
      </c>
      <c r="O48" s="13">
        <f t="shared" si="15"/>
        <v>-2.450000000000049</v>
      </c>
      <c r="P48" s="13">
        <f t="shared" si="16"/>
        <v>1.7500000000003197</v>
      </c>
      <c r="Q48" s="13">
        <f t="shared" si="14"/>
        <v>-0.34999999999986464</v>
      </c>
    </row>
    <row r="49" spans="1:17" x14ac:dyDescent="0.25">
      <c r="A49" s="2">
        <v>10</v>
      </c>
      <c r="B49" s="2">
        <v>-1000</v>
      </c>
      <c r="C49" s="2">
        <v>300</v>
      </c>
      <c r="D49" s="2">
        <v>-1000</v>
      </c>
      <c r="E49" s="2">
        <v>1500</v>
      </c>
      <c r="F49" s="2">
        <v>1528</v>
      </c>
      <c r="G49" s="2">
        <v>3.9689999999999999</v>
      </c>
      <c r="H49" s="2">
        <v>4.1557000000000004</v>
      </c>
      <c r="I49" s="2">
        <v>-6.0317999999999996</v>
      </c>
      <c r="J49" s="2">
        <v>-6.14</v>
      </c>
      <c r="K49" s="7">
        <f t="shared" si="11"/>
        <v>-1031.3999999999999</v>
      </c>
      <c r="L49" s="7">
        <f t="shared" si="12"/>
        <v>-992.14999999999964</v>
      </c>
      <c r="M49" s="6">
        <f t="shared" si="13"/>
        <v>-1011.7749999999997</v>
      </c>
      <c r="O49" s="13">
        <f t="shared" si="15"/>
        <v>-20.199999999999765</v>
      </c>
      <c r="P49" s="13">
        <f t="shared" si="16"/>
        <v>4.4000000000004107</v>
      </c>
      <c r="Q49" s="13">
        <f t="shared" si="14"/>
        <v>-7.8999999999996771</v>
      </c>
    </row>
    <row r="50" spans="1:17" x14ac:dyDescent="0.25">
      <c r="A50" s="2">
        <v>10</v>
      </c>
      <c r="B50" s="2">
        <v>0</v>
      </c>
      <c r="C50" s="2">
        <v>300</v>
      </c>
      <c r="D50" s="2">
        <v>0</v>
      </c>
      <c r="E50" s="2">
        <v>-1026</v>
      </c>
      <c r="F50" s="2">
        <v>-1003</v>
      </c>
      <c r="G50" s="2">
        <v>4.9962</v>
      </c>
      <c r="H50" s="2">
        <v>5.1630000000000003</v>
      </c>
      <c r="I50" s="2">
        <v>-5.0057</v>
      </c>
      <c r="J50" s="2">
        <v>-5.1349999999999998</v>
      </c>
      <c r="K50" s="7">
        <f t="shared" si="11"/>
        <v>-4.750000000000032</v>
      </c>
      <c r="L50" s="7">
        <f t="shared" si="12"/>
        <v>14.000000000000234</v>
      </c>
      <c r="M50" s="6">
        <f t="shared" si="13"/>
        <v>4.6250000000001013</v>
      </c>
      <c r="O50" s="13">
        <f t="shared" si="15"/>
        <v>6.4500000000000668</v>
      </c>
      <c r="P50" s="13">
        <f t="shared" si="16"/>
        <v>10.550000000000281</v>
      </c>
      <c r="Q50" s="13">
        <f t="shared" si="14"/>
        <v>8.5000000000001741</v>
      </c>
    </row>
    <row r="51" spans="1:17" x14ac:dyDescent="0.25">
      <c r="A51" s="2">
        <v>10</v>
      </c>
      <c r="B51" s="2">
        <v>0</v>
      </c>
      <c r="C51" s="2">
        <v>0</v>
      </c>
      <c r="D51" s="2">
        <v>0</v>
      </c>
      <c r="E51" s="2">
        <v>-1</v>
      </c>
      <c r="F51" s="2">
        <v>-12</v>
      </c>
      <c r="G51" s="2">
        <v>4.9833999999999996</v>
      </c>
      <c r="H51" s="2">
        <v>4.9888000000000003</v>
      </c>
      <c r="I51" s="2">
        <v>-5.0144000000000002</v>
      </c>
      <c r="J51">
        <v>-5.0105000000000004</v>
      </c>
      <c r="K51" s="7">
        <f t="shared" si="11"/>
        <v>-15.500000000000291</v>
      </c>
      <c r="L51" s="7">
        <f t="shared" si="12"/>
        <v>-10.850000000000026</v>
      </c>
      <c r="M51" s="6">
        <f t="shared" si="13"/>
        <v>-13.175000000000159</v>
      </c>
      <c r="O51" s="13">
        <f t="shared" si="15"/>
        <v>-4.3000000000001926</v>
      </c>
      <c r="P51" s="13">
        <f t="shared" si="16"/>
        <v>-14.299999999999979</v>
      </c>
      <c r="Q51" s="13">
        <f t="shared" si="14"/>
        <v>-9.300000000000086</v>
      </c>
    </row>
    <row r="52" spans="1:17" x14ac:dyDescent="0.25">
      <c r="N52" t="s">
        <v>14</v>
      </c>
      <c r="O52" s="11">
        <f>STDEV(O31:P51)</f>
        <v>11.813167371410131</v>
      </c>
    </row>
    <row r="53" spans="1:17" x14ac:dyDescent="0.25">
      <c r="G5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2019-07-31T17:09:25Z</dcterms:created>
  <dcterms:modified xsi:type="dcterms:W3CDTF">2019-08-13T23:07:45Z</dcterms:modified>
</cp:coreProperties>
</file>