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6835" windowHeight="12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109" i="1" l="1"/>
  <c r="N109" i="1"/>
  <c r="H109" i="1"/>
  <c r="I109" i="1"/>
  <c r="J109" i="1"/>
  <c r="K109" i="1"/>
  <c r="N114" i="1"/>
  <c r="H114" i="1"/>
  <c r="M114" i="1" s="1"/>
  <c r="I114" i="1"/>
  <c r="J114" i="1"/>
  <c r="K114" i="1"/>
  <c r="M113" i="1"/>
  <c r="N113" i="1"/>
  <c r="H113" i="1"/>
  <c r="I113" i="1"/>
  <c r="J113" i="1"/>
  <c r="K113" i="1"/>
  <c r="H108" i="1"/>
  <c r="M108" i="1" s="1"/>
  <c r="I108" i="1"/>
  <c r="J108" i="1"/>
  <c r="N108" i="1" s="1"/>
  <c r="K108" i="1"/>
  <c r="M107" i="1"/>
  <c r="H107" i="1"/>
  <c r="I107" i="1"/>
  <c r="J107" i="1"/>
  <c r="N107" i="1" s="1"/>
  <c r="K107" i="1"/>
  <c r="N112" i="1"/>
  <c r="H112" i="1"/>
  <c r="M112" i="1" s="1"/>
  <c r="I112" i="1"/>
  <c r="J112" i="1"/>
  <c r="K112" i="1"/>
  <c r="I111" i="1"/>
  <c r="J111" i="1"/>
  <c r="N111" i="1" s="1"/>
  <c r="K111" i="1"/>
  <c r="H111" i="1"/>
  <c r="M111" i="1" s="1"/>
  <c r="I106" i="1"/>
  <c r="J106" i="1"/>
  <c r="N106" i="1" s="1"/>
  <c r="K106" i="1"/>
  <c r="H106" i="1"/>
  <c r="M106" i="1" s="1"/>
  <c r="H103" i="1"/>
  <c r="M103" i="1" s="1"/>
  <c r="I103" i="1"/>
  <c r="J103" i="1"/>
  <c r="N103" i="1" s="1"/>
  <c r="K103" i="1"/>
  <c r="I102" i="1"/>
  <c r="J102" i="1"/>
  <c r="N102" i="1" s="1"/>
  <c r="K102" i="1"/>
  <c r="H102" i="1"/>
  <c r="M102" i="1" s="1"/>
  <c r="I101" i="1" l="1"/>
  <c r="J101" i="1"/>
  <c r="N101" i="1" s="1"/>
  <c r="K101" i="1"/>
  <c r="H101" i="1"/>
  <c r="M101" i="1" s="1"/>
  <c r="H98" i="1"/>
  <c r="M98" i="1" s="1"/>
  <c r="I98" i="1"/>
  <c r="J98" i="1"/>
  <c r="N98" i="1" s="1"/>
  <c r="K98" i="1"/>
  <c r="K99" i="1"/>
  <c r="J99" i="1"/>
  <c r="N99" i="1" s="1"/>
  <c r="I99" i="1"/>
  <c r="H99" i="1"/>
  <c r="M99" i="1" s="1"/>
  <c r="I100" i="1"/>
  <c r="J100" i="1"/>
  <c r="N100" i="1" s="1"/>
  <c r="K100" i="1"/>
  <c r="H100" i="1"/>
  <c r="M100" i="1" s="1"/>
  <c r="O80" i="1"/>
  <c r="P80" i="1"/>
  <c r="Q80" i="1"/>
  <c r="N80" i="1"/>
  <c r="I78" i="1"/>
  <c r="I43" i="1" s="1"/>
  <c r="K43" i="1" s="1"/>
  <c r="J78" i="1"/>
  <c r="K78" i="1"/>
  <c r="J43" i="1" s="1"/>
  <c r="L43" i="1" s="1"/>
  <c r="L78" i="1"/>
  <c r="J79" i="1"/>
  <c r="K79" i="1"/>
  <c r="J44" i="1" s="1"/>
  <c r="L44" i="1" s="1"/>
  <c r="L79" i="1"/>
  <c r="I79" i="1"/>
  <c r="I44" i="1" s="1"/>
  <c r="K44" i="1" s="1"/>
  <c r="I80" i="1"/>
  <c r="J80" i="1" l="1"/>
  <c r="K80" i="1"/>
  <c r="J45" i="1" s="1"/>
  <c r="L45" i="1" s="1"/>
  <c r="L80" i="1"/>
  <c r="I45" i="1"/>
  <c r="K45" i="1" s="1"/>
  <c r="I81" i="1"/>
  <c r="I46" i="1" s="1"/>
  <c r="K46" i="1" s="1"/>
  <c r="J81" i="1"/>
  <c r="K81" i="1"/>
  <c r="J46" i="1" s="1"/>
  <c r="L46" i="1" s="1"/>
  <c r="L81" i="1"/>
  <c r="J82" i="1"/>
  <c r="K82" i="1"/>
  <c r="J47" i="1" s="1"/>
  <c r="L47" i="1" s="1"/>
  <c r="L82" i="1"/>
  <c r="I82" i="1"/>
  <c r="I47" i="1" s="1"/>
  <c r="K47" i="1" s="1"/>
  <c r="J83" i="1"/>
  <c r="K83" i="1"/>
  <c r="J48" i="1" s="1"/>
  <c r="L48" i="1" s="1"/>
  <c r="L83" i="1"/>
  <c r="I83" i="1"/>
  <c r="I48" i="1" s="1"/>
  <c r="K48" i="1" s="1"/>
  <c r="T64" i="1"/>
  <c r="J84" i="1"/>
  <c r="K84" i="1"/>
  <c r="J49" i="1" s="1"/>
  <c r="L49" i="1" s="1"/>
  <c r="L84" i="1"/>
  <c r="I84" i="1"/>
  <c r="I49" i="1" s="1"/>
  <c r="K49" i="1" s="1"/>
  <c r="O85" i="1"/>
  <c r="P85" i="1"/>
  <c r="Q85" i="1"/>
  <c r="N85" i="1"/>
  <c r="J85" i="1"/>
  <c r="K85" i="1"/>
  <c r="J50" i="1" s="1"/>
  <c r="L50" i="1" s="1"/>
  <c r="L85" i="1"/>
  <c r="I85" i="1"/>
  <c r="I50" i="1" s="1"/>
  <c r="K50" i="1" s="1"/>
  <c r="O86" i="1"/>
  <c r="P86" i="1"/>
  <c r="Q86" i="1"/>
  <c r="N86" i="1"/>
  <c r="I86" i="1"/>
  <c r="I51" i="1" s="1"/>
  <c r="K51" i="1" s="1"/>
  <c r="J86" i="1"/>
  <c r="K86" i="1"/>
  <c r="J51" i="1" s="1"/>
  <c r="L51" i="1" s="1"/>
  <c r="L86" i="1"/>
  <c r="O87" i="1"/>
  <c r="P87" i="1"/>
  <c r="Q87" i="1"/>
  <c r="N87" i="1"/>
  <c r="I87" i="1"/>
  <c r="I52" i="1" s="1"/>
  <c r="K52" i="1" s="1"/>
  <c r="J87" i="1"/>
  <c r="K87" i="1"/>
  <c r="J52" i="1" s="1"/>
  <c r="L52" i="1" s="1"/>
  <c r="L87" i="1"/>
  <c r="H78" i="1"/>
  <c r="H79" i="1"/>
  <c r="H80" i="1"/>
  <c r="H81" i="1"/>
  <c r="H82" i="1"/>
  <c r="H83" i="1"/>
  <c r="H84" i="1"/>
  <c r="H85" i="1"/>
  <c r="H86" i="1"/>
  <c r="H87" i="1"/>
  <c r="O88" i="1"/>
  <c r="P88" i="1"/>
  <c r="Q88" i="1"/>
  <c r="N88" i="1"/>
  <c r="I88" i="1"/>
  <c r="I53" i="1" s="1"/>
  <c r="K53" i="1" s="1"/>
  <c r="J88" i="1"/>
  <c r="K88" i="1"/>
  <c r="J53" i="1" s="1"/>
  <c r="L53" i="1" s="1"/>
  <c r="L88" i="1"/>
  <c r="H88" i="1"/>
  <c r="N16" i="1"/>
  <c r="O16" i="1"/>
  <c r="P16" i="1"/>
  <c r="M16" i="1"/>
  <c r="H16" i="1"/>
  <c r="I16" i="1"/>
  <c r="J16" i="1"/>
  <c r="K16" i="1"/>
  <c r="G16" i="1"/>
  <c r="N15" i="1"/>
  <c r="O15" i="1"/>
  <c r="P15" i="1"/>
  <c r="M15" i="1"/>
  <c r="H15" i="1"/>
  <c r="I15" i="1"/>
  <c r="J15" i="1"/>
  <c r="K15" i="1"/>
  <c r="G15" i="1"/>
  <c r="N14" i="1"/>
  <c r="O14" i="1"/>
  <c r="P14" i="1"/>
  <c r="M14" i="1"/>
  <c r="I14" i="1"/>
  <c r="J14" i="1"/>
  <c r="K14" i="1"/>
  <c r="H14" i="1"/>
  <c r="G14" i="1"/>
  <c r="N13" i="1"/>
  <c r="O13" i="1"/>
  <c r="P13" i="1"/>
  <c r="N5" i="1"/>
  <c r="O5" i="1"/>
  <c r="P5" i="1"/>
  <c r="N6" i="1"/>
  <c r="O6" i="1"/>
  <c r="P6" i="1"/>
  <c r="N7" i="1"/>
  <c r="O7" i="1"/>
  <c r="P7" i="1"/>
  <c r="N8" i="1"/>
  <c r="O8" i="1"/>
  <c r="P8" i="1"/>
  <c r="N9" i="1"/>
  <c r="O9" i="1"/>
  <c r="P9" i="1"/>
  <c r="N10" i="1"/>
  <c r="O10" i="1"/>
  <c r="P10" i="1"/>
  <c r="N11" i="1"/>
  <c r="O11" i="1"/>
  <c r="P11" i="1"/>
  <c r="N12" i="1"/>
  <c r="O12" i="1"/>
  <c r="P12" i="1"/>
  <c r="M13" i="1"/>
  <c r="M12" i="1"/>
  <c r="M11" i="1"/>
  <c r="M10" i="1"/>
  <c r="M9" i="1"/>
  <c r="M8" i="1"/>
  <c r="M7" i="1"/>
  <c r="M6" i="1"/>
  <c r="M5" i="1"/>
  <c r="H5" i="1"/>
  <c r="I5" i="1"/>
  <c r="J5" i="1"/>
  <c r="K5" i="1"/>
  <c r="H6" i="1"/>
  <c r="I6" i="1"/>
  <c r="J6" i="1"/>
  <c r="K6" i="1"/>
  <c r="H7" i="1"/>
  <c r="I7" i="1"/>
  <c r="J7" i="1"/>
  <c r="K7" i="1"/>
  <c r="H8" i="1"/>
  <c r="I8" i="1"/>
  <c r="J8" i="1"/>
  <c r="K8" i="1"/>
  <c r="H9" i="1"/>
  <c r="I9" i="1"/>
  <c r="J9" i="1"/>
  <c r="K9" i="1"/>
  <c r="H10" i="1"/>
  <c r="I10" i="1"/>
  <c r="J10" i="1"/>
  <c r="K10" i="1"/>
  <c r="H11" i="1"/>
  <c r="I11" i="1"/>
  <c r="J11" i="1"/>
  <c r="K11" i="1"/>
  <c r="H12" i="1"/>
  <c r="I12" i="1"/>
  <c r="J12" i="1"/>
  <c r="K12" i="1"/>
  <c r="H13" i="1"/>
  <c r="I13" i="1"/>
  <c r="J13" i="1"/>
  <c r="K13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<sst xmlns="http://schemas.openxmlformats.org/spreadsheetml/2006/main" count="31" uniqueCount="20">
  <si>
    <t xml:space="preserve">Field Integrals vs Gap </t>
  </si>
  <si>
    <t>Vibrating Wire Measurements of HXU-32</t>
  </si>
  <si>
    <t>Gap</t>
  </si>
  <si>
    <t>I1x</t>
  </si>
  <si>
    <t>I2X</t>
  </si>
  <si>
    <t>I1Y</t>
  </si>
  <si>
    <t>I2Y</t>
  </si>
  <si>
    <t>Average of 3 measurements</t>
  </si>
  <si>
    <t>STD</t>
  </si>
  <si>
    <t>No corrector coil current</t>
  </si>
  <si>
    <t>1A corrector current, single coil</t>
  </si>
  <si>
    <t>difference 1A -0A</t>
  </si>
  <si>
    <t>Bx</t>
  </si>
  <si>
    <t>By</t>
  </si>
  <si>
    <t xml:space="preserve">Corr. Coil length = </t>
  </si>
  <si>
    <t>cm</t>
  </si>
  <si>
    <t>15 Harmonics</t>
  </si>
  <si>
    <t>In 3 days</t>
  </si>
  <si>
    <t>1 Harmonics</t>
  </si>
  <si>
    <t>2 Harmonics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</si>
</sst>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First field integrals vs Gap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0" baseline="0">
                <a:effectLst/>
              </a:rPr>
              <a:t>(Vibrating Wire, 7 harm.)</a:t>
            </a:r>
            <a:endParaRPr lang="en-US" sz="1000">
              <a:effectLst/>
            </a:endParaRP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I1X</c:v>
          </c:tx>
          <c:spPr>
            <a:ln w="28575">
              <a:noFill/>
            </a:ln>
          </c:spPr>
          <c:marker>
            <c:symbol val="diamond"/>
            <c:size val="3"/>
          </c:marker>
          <c:errBars>
            <c:errDir val="y"/>
            <c:errBarType val="both"/>
            <c:errValType val="cust"/>
            <c:noEndCap val="0"/>
            <c:plus>
              <c:numRef>
                <c:f>Sheet1!$O$5:$O$16</c:f>
                <c:numCache>
                  <c:formatCode>General</c:formatCode>
                  <c:ptCount val="12"/>
                  <c:pt idx="0">
                    <c:v>1.5275252316519465</c:v>
                  </c:pt>
                  <c:pt idx="1">
                    <c:v>3.0550504633038935</c:v>
                  </c:pt>
                  <c:pt idx="2">
                    <c:v>1.1547005383792515</c:v>
                  </c:pt>
                  <c:pt idx="3">
                    <c:v>4.358898943540674</c:v>
                  </c:pt>
                  <c:pt idx="4">
                    <c:v>2.5166114784235822</c:v>
                  </c:pt>
                  <c:pt idx="5">
                    <c:v>4.7258156262526079</c:v>
                  </c:pt>
                  <c:pt idx="6">
                    <c:v>1.7320508075688772</c:v>
                  </c:pt>
                  <c:pt idx="7">
                    <c:v>0.57735026918962584</c:v>
                  </c:pt>
                  <c:pt idx="8">
                    <c:v>1.1547005383792515</c:v>
                  </c:pt>
                  <c:pt idx="9">
                    <c:v>2.0816659994661326</c:v>
                  </c:pt>
                  <c:pt idx="10">
                    <c:v>0</c:v>
                  </c:pt>
                  <c:pt idx="11">
                    <c:v>1</c:v>
                  </c:pt>
                </c:numCache>
              </c:numRef>
            </c:plus>
            <c:minus>
              <c:numRef>
                <c:f>Sheet1!$O$5:$O$16</c:f>
                <c:numCache>
                  <c:formatCode>General</c:formatCode>
                  <c:ptCount val="12"/>
                  <c:pt idx="0">
                    <c:v>1.5275252316519465</c:v>
                  </c:pt>
                  <c:pt idx="1">
                    <c:v>3.0550504633038935</c:v>
                  </c:pt>
                  <c:pt idx="2">
                    <c:v>1.1547005383792515</c:v>
                  </c:pt>
                  <c:pt idx="3">
                    <c:v>4.358898943540674</c:v>
                  </c:pt>
                  <c:pt idx="4">
                    <c:v>2.5166114784235822</c:v>
                  </c:pt>
                  <c:pt idx="5">
                    <c:v>4.7258156262526079</c:v>
                  </c:pt>
                  <c:pt idx="6">
                    <c:v>1.7320508075688772</c:v>
                  </c:pt>
                  <c:pt idx="7">
                    <c:v>0.57735026918962584</c:v>
                  </c:pt>
                  <c:pt idx="8">
                    <c:v>1.1547005383792515</c:v>
                  </c:pt>
                  <c:pt idx="9">
                    <c:v>2.0816659994661326</c:v>
                  </c:pt>
                  <c:pt idx="10">
                    <c:v>0</c:v>
                  </c:pt>
                  <c:pt idx="11">
                    <c:v>1</c:v>
                  </c:pt>
                </c:numCache>
              </c:numRef>
            </c:minus>
          </c:errBars>
          <c:xVal>
            <c:numRef>
              <c:f>Sheet1!$G$5:$G$16</c:f>
              <c:numCache>
                <c:formatCode>0.0</c:formatCode>
                <c:ptCount val="12"/>
                <c:pt idx="0">
                  <c:v>100</c:v>
                </c:pt>
                <c:pt idx="1">
                  <c:v>50</c:v>
                </c:pt>
                <c:pt idx="2">
                  <c:v>40</c:v>
                </c:pt>
                <c:pt idx="3">
                  <c:v>30</c:v>
                </c:pt>
                <c:pt idx="4">
                  <c:v>25</c:v>
                </c:pt>
                <c:pt idx="5">
                  <c:v>20</c:v>
                </c:pt>
                <c:pt idx="6">
                  <c:v>16</c:v>
                </c:pt>
                <c:pt idx="7">
                  <c:v>14</c:v>
                </c:pt>
                <c:pt idx="8">
                  <c:v>12</c:v>
                </c:pt>
                <c:pt idx="9">
                  <c:v>10</c:v>
                </c:pt>
                <c:pt idx="10">
                  <c:v>8</c:v>
                </c:pt>
                <c:pt idx="11">
                  <c:v>7.5999999999999988</c:v>
                </c:pt>
              </c:numCache>
            </c:numRef>
          </c:xVal>
          <c:yVal>
            <c:numRef>
              <c:f>Sheet1!$H$5:$H$16</c:f>
              <c:numCache>
                <c:formatCode>0</c:formatCode>
                <c:ptCount val="12"/>
                <c:pt idx="0">
                  <c:v>-15.333333333333334</c:v>
                </c:pt>
                <c:pt idx="1">
                  <c:v>-33.333333333333336</c:v>
                </c:pt>
                <c:pt idx="2">
                  <c:v>-44.333333333333336</c:v>
                </c:pt>
                <c:pt idx="3">
                  <c:v>-59.666666666666664</c:v>
                </c:pt>
                <c:pt idx="4">
                  <c:v>-64.666666666666671</c:v>
                </c:pt>
                <c:pt idx="5">
                  <c:v>-68.333333333333329</c:v>
                </c:pt>
                <c:pt idx="6">
                  <c:v>-61.666666666666664</c:v>
                </c:pt>
                <c:pt idx="7">
                  <c:v>-30.666666666666668</c:v>
                </c:pt>
                <c:pt idx="8">
                  <c:v>-26.333333333333332</c:v>
                </c:pt>
                <c:pt idx="9">
                  <c:v>-20.333333333333332</c:v>
                </c:pt>
                <c:pt idx="10" formatCode="General">
                  <c:v>-21</c:v>
                </c:pt>
                <c:pt idx="11">
                  <c:v>-26.333333333333332</c:v>
                </c:pt>
              </c:numCache>
            </c:numRef>
          </c:yVal>
          <c:smooth val="0"/>
        </c:ser>
        <c:ser>
          <c:idx val="1"/>
          <c:order val="1"/>
          <c:tx>
            <c:v>I1Y</c:v>
          </c:tx>
          <c:spPr>
            <a:ln w="28575">
              <a:noFill/>
            </a:ln>
          </c:spPr>
          <c:marker>
            <c:symbol val="square"/>
            <c:size val="3"/>
          </c:marker>
          <c:errBars>
            <c:errDir val="y"/>
            <c:errBarType val="both"/>
            <c:errValType val="cust"/>
            <c:noEndCap val="0"/>
            <c:plus>
              <c:numRef>
                <c:f>Sheet1!$M$5:$M$16</c:f>
                <c:numCache>
                  <c:formatCode>General</c:formatCode>
                  <c:ptCount val="12"/>
                  <c:pt idx="0">
                    <c:v>1.1547005383792517</c:v>
                  </c:pt>
                  <c:pt idx="1">
                    <c:v>1.1547005383792517</c:v>
                  </c:pt>
                  <c:pt idx="2">
                    <c:v>1.5275252316519465</c:v>
                  </c:pt>
                  <c:pt idx="3">
                    <c:v>0.57735026918962584</c:v>
                  </c:pt>
                  <c:pt idx="4">
                    <c:v>0.57735026918962573</c:v>
                  </c:pt>
                  <c:pt idx="5">
                    <c:v>1.5275252316519468</c:v>
                  </c:pt>
                  <c:pt idx="6">
                    <c:v>2.0816659994661326</c:v>
                  </c:pt>
                  <c:pt idx="7">
                    <c:v>0.57735026918962584</c:v>
                  </c:pt>
                  <c:pt idx="8">
                    <c:v>0.57735026918962584</c:v>
                  </c:pt>
                  <c:pt idx="9">
                    <c:v>0.57735026918962584</c:v>
                  </c:pt>
                  <c:pt idx="10">
                    <c:v>0</c:v>
                  </c:pt>
                  <c:pt idx="11">
                    <c:v>0.57735026918962584</c:v>
                  </c:pt>
                </c:numCache>
              </c:numRef>
            </c:plus>
            <c:minus>
              <c:numRef>
                <c:f>Sheet1!$M$5:$M$16</c:f>
                <c:numCache>
                  <c:formatCode>General</c:formatCode>
                  <c:ptCount val="12"/>
                  <c:pt idx="0">
                    <c:v>1.1547005383792517</c:v>
                  </c:pt>
                  <c:pt idx="1">
                    <c:v>1.1547005383792517</c:v>
                  </c:pt>
                  <c:pt idx="2">
                    <c:v>1.5275252316519465</c:v>
                  </c:pt>
                  <c:pt idx="3">
                    <c:v>0.57735026918962584</c:v>
                  </c:pt>
                  <c:pt idx="4">
                    <c:v>0.57735026918962573</c:v>
                  </c:pt>
                  <c:pt idx="5">
                    <c:v>1.5275252316519468</c:v>
                  </c:pt>
                  <c:pt idx="6">
                    <c:v>2.0816659994661326</c:v>
                  </c:pt>
                  <c:pt idx="7">
                    <c:v>0.57735026918962584</c:v>
                  </c:pt>
                  <c:pt idx="8">
                    <c:v>0.57735026918962584</c:v>
                  </c:pt>
                  <c:pt idx="9">
                    <c:v>0.57735026918962584</c:v>
                  </c:pt>
                  <c:pt idx="10">
                    <c:v>0</c:v>
                  </c:pt>
                  <c:pt idx="11">
                    <c:v>0.57735026918962584</c:v>
                  </c:pt>
                </c:numCache>
              </c:numRef>
            </c:minus>
          </c:errBars>
          <c:xVal>
            <c:numRef>
              <c:f>Sheet1!$G$5:$G$16</c:f>
              <c:numCache>
                <c:formatCode>0.0</c:formatCode>
                <c:ptCount val="12"/>
                <c:pt idx="0">
                  <c:v>100</c:v>
                </c:pt>
                <c:pt idx="1">
                  <c:v>50</c:v>
                </c:pt>
                <c:pt idx="2">
                  <c:v>40</c:v>
                </c:pt>
                <c:pt idx="3">
                  <c:v>30</c:v>
                </c:pt>
                <c:pt idx="4">
                  <c:v>25</c:v>
                </c:pt>
                <c:pt idx="5">
                  <c:v>20</c:v>
                </c:pt>
                <c:pt idx="6">
                  <c:v>16</c:v>
                </c:pt>
                <c:pt idx="7">
                  <c:v>14</c:v>
                </c:pt>
                <c:pt idx="8">
                  <c:v>12</c:v>
                </c:pt>
                <c:pt idx="9">
                  <c:v>10</c:v>
                </c:pt>
                <c:pt idx="10">
                  <c:v>8</c:v>
                </c:pt>
                <c:pt idx="11">
                  <c:v>7.5999999999999988</c:v>
                </c:pt>
              </c:numCache>
            </c:numRef>
          </c:xVal>
          <c:yVal>
            <c:numRef>
              <c:f>Sheet1!$J$5:$J$16</c:f>
              <c:numCache>
                <c:formatCode>0</c:formatCode>
                <c:ptCount val="12"/>
                <c:pt idx="0">
                  <c:v>-62.333333333333336</c:v>
                </c:pt>
                <c:pt idx="1">
                  <c:v>-38.333333333333336</c:v>
                </c:pt>
                <c:pt idx="2">
                  <c:v>-25.666666666666668</c:v>
                </c:pt>
                <c:pt idx="3">
                  <c:v>-12</c:v>
                </c:pt>
                <c:pt idx="4">
                  <c:v>-6.666666666666667</c:v>
                </c:pt>
                <c:pt idx="5">
                  <c:v>0.33333333333333331</c:v>
                </c:pt>
                <c:pt idx="6">
                  <c:v>0</c:v>
                </c:pt>
                <c:pt idx="7">
                  <c:v>0.66666666666666663</c:v>
                </c:pt>
                <c:pt idx="8">
                  <c:v>1.6666666666666667</c:v>
                </c:pt>
                <c:pt idx="9">
                  <c:v>1.6666666666666667</c:v>
                </c:pt>
                <c:pt idx="10" formatCode="General">
                  <c:v>5</c:v>
                </c:pt>
                <c:pt idx="11">
                  <c:v>6</c:v>
                </c:pt>
              </c:numCache>
            </c:numRef>
          </c:yVal>
          <c:smooth val="0"/>
        </c:ser>
        <c:ser>
          <c:idx val="2"/>
          <c:order val="2"/>
          <c:tx>
            <c:v>15 Harm-X</c:v>
          </c:tx>
          <c:spPr>
            <a:ln w="28575">
              <a:noFill/>
            </a:ln>
          </c:spPr>
          <c:marker>
            <c:symbol val="triangle"/>
            <c:size val="3"/>
          </c:marker>
          <c:xVal>
            <c:numRef>
              <c:f>Sheet1!$A$42:$A$48</c:f>
              <c:numCache>
                <c:formatCode>General</c:formatCode>
                <c:ptCount val="7"/>
                <c:pt idx="0">
                  <c:v>7.6</c:v>
                </c:pt>
                <c:pt idx="1">
                  <c:v>12</c:v>
                </c:pt>
                <c:pt idx="2">
                  <c:v>100</c:v>
                </c:pt>
                <c:pt idx="3">
                  <c:v>30</c:v>
                </c:pt>
                <c:pt idx="4">
                  <c:v>50</c:v>
                </c:pt>
                <c:pt idx="5">
                  <c:v>20</c:v>
                </c:pt>
                <c:pt idx="6">
                  <c:v>14</c:v>
                </c:pt>
              </c:numCache>
            </c:numRef>
          </c:xVal>
          <c:yVal>
            <c:numRef>
              <c:f>Sheet1!$B$42:$B$48</c:f>
              <c:numCache>
                <c:formatCode>General</c:formatCode>
                <c:ptCount val="7"/>
                <c:pt idx="0">
                  <c:v>-11</c:v>
                </c:pt>
                <c:pt idx="1">
                  <c:v>-15</c:v>
                </c:pt>
                <c:pt idx="2">
                  <c:v>-9</c:v>
                </c:pt>
                <c:pt idx="3">
                  <c:v>-24</c:v>
                </c:pt>
                <c:pt idx="4">
                  <c:v>-7</c:v>
                </c:pt>
                <c:pt idx="5">
                  <c:v>-32</c:v>
                </c:pt>
                <c:pt idx="6">
                  <c:v>-27</c:v>
                </c:pt>
              </c:numCache>
            </c:numRef>
          </c:yVal>
          <c:smooth val="0"/>
        </c:ser>
        <c:ser>
          <c:idx val="3"/>
          <c:order val="3"/>
          <c:tx>
            <c:v>15 Harm-Y</c:v>
          </c:tx>
          <c:spPr>
            <a:ln w="28575">
              <a:noFill/>
            </a:ln>
          </c:spPr>
          <c:marker>
            <c:symbol val="circle"/>
            <c:size val="3"/>
            <c:spPr>
              <a:solidFill>
                <a:schemeClr val="tx1"/>
              </a:solidFill>
            </c:spPr>
          </c:marker>
          <c:xVal>
            <c:numRef>
              <c:f>Sheet1!$A$42:$A$48</c:f>
              <c:numCache>
                <c:formatCode>General</c:formatCode>
                <c:ptCount val="7"/>
                <c:pt idx="0">
                  <c:v>7.6</c:v>
                </c:pt>
                <c:pt idx="1">
                  <c:v>12</c:v>
                </c:pt>
                <c:pt idx="2">
                  <c:v>100</c:v>
                </c:pt>
                <c:pt idx="3">
                  <c:v>30</c:v>
                </c:pt>
                <c:pt idx="4">
                  <c:v>50</c:v>
                </c:pt>
                <c:pt idx="5">
                  <c:v>20</c:v>
                </c:pt>
                <c:pt idx="6">
                  <c:v>14</c:v>
                </c:pt>
              </c:numCache>
            </c:numRef>
          </c:xVal>
          <c:yVal>
            <c:numRef>
              <c:f>Sheet1!$D$42:$D$48</c:f>
              <c:numCache>
                <c:formatCode>General</c:formatCode>
                <c:ptCount val="7"/>
                <c:pt idx="0">
                  <c:v>-23</c:v>
                </c:pt>
                <c:pt idx="1">
                  <c:v>-29</c:v>
                </c:pt>
                <c:pt idx="2">
                  <c:v>-61</c:v>
                </c:pt>
                <c:pt idx="3">
                  <c:v>-35</c:v>
                </c:pt>
                <c:pt idx="4">
                  <c:v>-52</c:v>
                </c:pt>
                <c:pt idx="5">
                  <c:v>-17</c:v>
                </c:pt>
                <c:pt idx="6">
                  <c:v>-30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21600"/>
        <c:axId val="48322176"/>
      </c:scatterChart>
      <c:valAx>
        <c:axId val="48321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Gap(mm)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48322176"/>
        <c:crossesAt val="-100"/>
        <c:crossBetween val="midCat"/>
        <c:majorUnit val="10"/>
      </c:valAx>
      <c:valAx>
        <c:axId val="483221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G-cm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4832160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Fields from correction coil vs. Gap</a:t>
            </a:r>
          </a:p>
          <a:p>
            <a:pPr>
              <a:defRPr/>
            </a:pPr>
            <a:r>
              <a:rPr lang="en-US" sz="1000"/>
              <a:t>(single coil, 1A)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Bx - 7 Harm</c:v>
          </c:tx>
          <c:spPr>
            <a:ln w="28575">
              <a:noFill/>
            </a:ln>
          </c:spPr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Sheet1!$T$64</c:f>
                <c:numCache>
                  <c:formatCode>General</c:formatCode>
                  <c:ptCount val="1"/>
                  <c:pt idx="0">
                    <c:v>2.3183673469387756E-2</c:v>
                  </c:pt>
                </c:numCache>
              </c:numRef>
            </c:plus>
            <c:minus>
              <c:numRef>
                <c:f>Sheet1!$T$64</c:f>
                <c:numCache>
                  <c:formatCode>General</c:formatCode>
                  <c:ptCount val="1"/>
                  <c:pt idx="0">
                    <c:v>2.3183673469387756E-2</c:v>
                  </c:pt>
                </c:numCache>
              </c:numRef>
            </c:minus>
          </c:errBars>
          <c:xVal>
            <c:numRef>
              <c:f>Sheet1!$H$43:$H$57</c:f>
              <c:numCache>
                <c:formatCode>0.0</c:formatCode>
                <c:ptCount val="15"/>
                <c:pt idx="0">
                  <c:v>50</c:v>
                </c:pt>
                <c:pt idx="1">
                  <c:v>40</c:v>
                </c:pt>
                <c:pt idx="2">
                  <c:v>30</c:v>
                </c:pt>
                <c:pt idx="3">
                  <c:v>25</c:v>
                </c:pt>
                <c:pt idx="4">
                  <c:v>20</c:v>
                </c:pt>
                <c:pt idx="5">
                  <c:v>16</c:v>
                </c:pt>
                <c:pt idx="6">
                  <c:v>14</c:v>
                </c:pt>
                <c:pt idx="7">
                  <c:v>12</c:v>
                </c:pt>
                <c:pt idx="8">
                  <c:v>10</c:v>
                </c:pt>
                <c:pt idx="9">
                  <c:v>8</c:v>
                </c:pt>
                <c:pt idx="10">
                  <c:v>7.6</c:v>
                </c:pt>
              </c:numCache>
            </c:numRef>
          </c:xVal>
          <c:yVal>
            <c:numRef>
              <c:f>Sheet1!$K$43:$K$53</c:f>
              <c:numCache>
                <c:formatCode>General</c:formatCode>
                <c:ptCount val="11"/>
                <c:pt idx="0">
                  <c:v>-0.18454106280193236</c:v>
                </c:pt>
                <c:pt idx="1">
                  <c:v>-0.18454106280193236</c:v>
                </c:pt>
                <c:pt idx="2">
                  <c:v>-0.19082125603864736</c:v>
                </c:pt>
                <c:pt idx="3">
                  <c:v>-0.19516908212560385</c:v>
                </c:pt>
                <c:pt idx="4">
                  <c:v>-0.18454106280193239</c:v>
                </c:pt>
                <c:pt idx="5">
                  <c:v>-0.20386473429951693</c:v>
                </c:pt>
                <c:pt idx="6">
                  <c:v>-0.25893719806763282</c:v>
                </c:pt>
                <c:pt idx="7">
                  <c:v>-0.24106280193236718</c:v>
                </c:pt>
                <c:pt idx="8">
                  <c:v>-0.22125603864734303</c:v>
                </c:pt>
                <c:pt idx="9">
                  <c:v>-0.20966183574879227</c:v>
                </c:pt>
                <c:pt idx="10">
                  <c:v>-0.20869565217391303</c:v>
                </c:pt>
              </c:numCache>
            </c:numRef>
          </c:yVal>
          <c:smooth val="0"/>
        </c:ser>
        <c:ser>
          <c:idx val="1"/>
          <c:order val="1"/>
          <c:tx>
            <c:v>By - 7 Harm</c:v>
          </c:tx>
          <c:spPr>
            <a:ln w="28575">
              <a:noFill/>
            </a:ln>
          </c:spPr>
          <c:marker>
            <c:symbol val="circle"/>
            <c:size val="4"/>
          </c:marker>
          <c:errBars>
            <c:errDir val="y"/>
            <c:errBarType val="both"/>
            <c:errValType val="cust"/>
            <c:noEndCap val="0"/>
            <c:plus>
              <c:numRef>
                <c:f>Sheet1!$T$64</c:f>
                <c:numCache>
                  <c:formatCode>General</c:formatCode>
                  <c:ptCount val="1"/>
                  <c:pt idx="0">
                    <c:v>2.3183673469387756E-2</c:v>
                  </c:pt>
                </c:numCache>
              </c:numRef>
            </c:plus>
            <c:minus>
              <c:numRef>
                <c:f>Sheet1!$T$64</c:f>
                <c:numCache>
                  <c:formatCode>General</c:formatCode>
                  <c:ptCount val="1"/>
                  <c:pt idx="0">
                    <c:v>2.3183673469387756E-2</c:v>
                  </c:pt>
                </c:numCache>
              </c:numRef>
            </c:minus>
          </c:errBars>
          <c:xVal>
            <c:numRef>
              <c:f>Sheet1!$H$43:$H$57</c:f>
              <c:numCache>
                <c:formatCode>0.0</c:formatCode>
                <c:ptCount val="15"/>
                <c:pt idx="0">
                  <c:v>50</c:v>
                </c:pt>
                <c:pt idx="1">
                  <c:v>40</c:v>
                </c:pt>
                <c:pt idx="2">
                  <c:v>30</c:v>
                </c:pt>
                <c:pt idx="3">
                  <c:v>25</c:v>
                </c:pt>
                <c:pt idx="4">
                  <c:v>20</c:v>
                </c:pt>
                <c:pt idx="5">
                  <c:v>16</c:v>
                </c:pt>
                <c:pt idx="6">
                  <c:v>14</c:v>
                </c:pt>
                <c:pt idx="7">
                  <c:v>12</c:v>
                </c:pt>
                <c:pt idx="8">
                  <c:v>10</c:v>
                </c:pt>
                <c:pt idx="9">
                  <c:v>8</c:v>
                </c:pt>
                <c:pt idx="10">
                  <c:v>7.6</c:v>
                </c:pt>
              </c:numCache>
            </c:numRef>
          </c:xVal>
          <c:yVal>
            <c:numRef>
              <c:f>Sheet1!$L$43:$L$53</c:f>
              <c:numCache>
                <c:formatCode>General</c:formatCode>
                <c:ptCount val="11"/>
                <c:pt idx="0">
                  <c:v>-0.6019323671497584</c:v>
                </c:pt>
                <c:pt idx="1">
                  <c:v>-0.59516908212560393</c:v>
                </c:pt>
                <c:pt idx="2">
                  <c:v>-0.59565217391304348</c:v>
                </c:pt>
                <c:pt idx="3">
                  <c:v>-0.61256038647343003</c:v>
                </c:pt>
                <c:pt idx="4">
                  <c:v>-0.64444444444444449</c:v>
                </c:pt>
                <c:pt idx="5">
                  <c:v>-0.70144927536231882</c:v>
                </c:pt>
                <c:pt idx="6">
                  <c:v>-0.72077294685990334</c:v>
                </c:pt>
                <c:pt idx="7">
                  <c:v>-0.76570048309178751</c:v>
                </c:pt>
                <c:pt idx="8">
                  <c:v>-0.82608695652173914</c:v>
                </c:pt>
                <c:pt idx="9">
                  <c:v>-0.90724637681159426</c:v>
                </c:pt>
                <c:pt idx="10">
                  <c:v>-0.89275362318840579</c:v>
                </c:pt>
              </c:numCache>
            </c:numRef>
          </c:yVal>
          <c:smooth val="0"/>
        </c:ser>
        <c:ser>
          <c:idx val="2"/>
          <c:order val="2"/>
          <c:tx>
            <c:v>Bx-15 Harm</c:v>
          </c:tx>
          <c:spPr>
            <a:ln>
              <a:noFill/>
            </a:ln>
          </c:spPr>
          <c:marker>
            <c:symbol val="star"/>
            <c:size val="5"/>
            <c:spPr>
              <a:ln>
                <a:solidFill>
                  <a:schemeClr val="accent1"/>
                </a:solidFill>
              </a:ln>
            </c:spPr>
          </c:marker>
          <c:xVal>
            <c:numRef>
              <c:f>Sheet1!$A$98:$A$103</c:f>
              <c:numCache>
                <c:formatCode>General</c:formatCode>
                <c:ptCount val="6"/>
                <c:pt idx="0">
                  <c:v>7.6</c:v>
                </c:pt>
                <c:pt idx="1">
                  <c:v>12</c:v>
                </c:pt>
                <c:pt idx="2">
                  <c:v>14</c:v>
                </c:pt>
                <c:pt idx="3">
                  <c:v>20</c:v>
                </c:pt>
                <c:pt idx="4">
                  <c:v>30</c:v>
                </c:pt>
                <c:pt idx="5">
                  <c:v>50</c:v>
                </c:pt>
              </c:numCache>
            </c:numRef>
          </c:xVal>
          <c:yVal>
            <c:numRef>
              <c:f>Sheet1!$M$98:$M$103</c:f>
              <c:numCache>
                <c:formatCode>General</c:formatCode>
                <c:ptCount val="6"/>
                <c:pt idx="0">
                  <c:v>-0.21739130434782608</c:v>
                </c:pt>
                <c:pt idx="1">
                  <c:v>-0.22028985507246376</c:v>
                </c:pt>
                <c:pt idx="2">
                  <c:v>-0.20869565217391303</c:v>
                </c:pt>
                <c:pt idx="3">
                  <c:v>-0.22028985507246376</c:v>
                </c:pt>
                <c:pt idx="4">
                  <c:v>-0.20289855072463769</c:v>
                </c:pt>
                <c:pt idx="5">
                  <c:v>-0.19130434782608696</c:v>
                </c:pt>
              </c:numCache>
            </c:numRef>
          </c:yVal>
          <c:smooth val="0"/>
        </c:ser>
        <c:ser>
          <c:idx val="3"/>
          <c:order val="3"/>
          <c:tx>
            <c:v>By - 15 Harm</c:v>
          </c:tx>
          <c:spPr>
            <a:ln w="28575">
              <a:noFill/>
            </a:ln>
          </c:spPr>
          <c:marker>
            <c:symbol val="x"/>
            <c:size val="5"/>
            <c:spPr>
              <a:ln>
                <a:solidFill>
                  <a:srgbClr val="FF0000"/>
                </a:solidFill>
              </a:ln>
            </c:spPr>
          </c:marker>
          <c:xVal>
            <c:numRef>
              <c:f>Sheet1!$A$98:$A$103</c:f>
              <c:numCache>
                <c:formatCode>General</c:formatCode>
                <c:ptCount val="6"/>
                <c:pt idx="0">
                  <c:v>7.6</c:v>
                </c:pt>
                <c:pt idx="1">
                  <c:v>12</c:v>
                </c:pt>
                <c:pt idx="2">
                  <c:v>14</c:v>
                </c:pt>
                <c:pt idx="3">
                  <c:v>20</c:v>
                </c:pt>
                <c:pt idx="4">
                  <c:v>30</c:v>
                </c:pt>
                <c:pt idx="5">
                  <c:v>50</c:v>
                </c:pt>
              </c:numCache>
            </c:numRef>
          </c:xVal>
          <c:yVal>
            <c:numRef>
              <c:f>Sheet1!$N$98:$N$103</c:f>
              <c:numCache>
                <c:formatCode>General</c:formatCode>
                <c:ptCount val="6"/>
                <c:pt idx="0">
                  <c:v>-1.1333333333333333</c:v>
                </c:pt>
                <c:pt idx="1">
                  <c:v>-0.87246376811594206</c:v>
                </c:pt>
                <c:pt idx="2">
                  <c:v>-0.78260869565217395</c:v>
                </c:pt>
                <c:pt idx="3">
                  <c:v>-0.72753623188405792</c:v>
                </c:pt>
                <c:pt idx="4">
                  <c:v>-0.62318840579710144</c:v>
                </c:pt>
                <c:pt idx="5">
                  <c:v>-0.62608695652173918</c:v>
                </c:pt>
              </c:numCache>
            </c:numRef>
          </c:yVal>
          <c:smooth val="0"/>
        </c:ser>
        <c:ser>
          <c:idx val="4"/>
          <c:order val="4"/>
          <c:tx>
            <c:v>Bx - 1 Harm</c:v>
          </c:tx>
          <c:spPr>
            <a:ln w="28575">
              <a:noFill/>
            </a:ln>
          </c:spPr>
          <c:marker>
            <c:symbol val="triangle"/>
            <c:size val="3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xVal>
            <c:numRef>
              <c:f>Sheet1!$A$106:$A$109</c:f>
              <c:numCache>
                <c:formatCode>General</c:formatCode>
                <c:ptCount val="4"/>
                <c:pt idx="0">
                  <c:v>50</c:v>
                </c:pt>
                <c:pt idx="1">
                  <c:v>20</c:v>
                </c:pt>
                <c:pt idx="2">
                  <c:v>8</c:v>
                </c:pt>
                <c:pt idx="3">
                  <c:v>14</c:v>
                </c:pt>
              </c:numCache>
            </c:numRef>
          </c:xVal>
          <c:yVal>
            <c:numRef>
              <c:f>Sheet1!$M$106:$M$109</c:f>
              <c:numCache>
                <c:formatCode>General</c:formatCode>
                <c:ptCount val="4"/>
                <c:pt idx="0">
                  <c:v>-0.15942028985507245</c:v>
                </c:pt>
                <c:pt idx="1">
                  <c:v>-0.17971014492753623</c:v>
                </c:pt>
                <c:pt idx="2">
                  <c:v>-0.17971014492753623</c:v>
                </c:pt>
                <c:pt idx="3">
                  <c:v>-0.19420289855072465</c:v>
                </c:pt>
              </c:numCache>
            </c:numRef>
          </c:yVal>
          <c:smooth val="0"/>
        </c:ser>
        <c:ser>
          <c:idx val="5"/>
          <c:order val="5"/>
          <c:tx>
            <c:v>By - 1 Harm</c:v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Sheet1!$A$106:$A$109</c:f>
              <c:numCache>
                <c:formatCode>General</c:formatCode>
                <c:ptCount val="4"/>
                <c:pt idx="0">
                  <c:v>50</c:v>
                </c:pt>
                <c:pt idx="1">
                  <c:v>20</c:v>
                </c:pt>
                <c:pt idx="2">
                  <c:v>8</c:v>
                </c:pt>
                <c:pt idx="3">
                  <c:v>14</c:v>
                </c:pt>
              </c:numCache>
            </c:numRef>
          </c:xVal>
          <c:yVal>
            <c:numRef>
              <c:f>Sheet1!$N$106:$N$109</c:f>
              <c:numCache>
                <c:formatCode>General</c:formatCode>
                <c:ptCount val="4"/>
                <c:pt idx="0">
                  <c:v>-0.53333333333333333</c:v>
                </c:pt>
                <c:pt idx="1">
                  <c:v>-0.62898550724637681</c:v>
                </c:pt>
                <c:pt idx="2">
                  <c:v>-0.97681159420289854</c:v>
                </c:pt>
                <c:pt idx="3">
                  <c:v>-0.75652173913043474</c:v>
                </c:pt>
              </c:numCache>
            </c:numRef>
          </c:yVal>
          <c:smooth val="0"/>
        </c:ser>
        <c:ser>
          <c:idx val="6"/>
          <c:order val="6"/>
          <c:tx>
            <c:v>Bx - 2 Harm</c:v>
          </c:tx>
          <c:spPr>
            <a:ln w="28575">
              <a:noFill/>
            </a:ln>
          </c:spPr>
          <c:marker>
            <c:symbol val="plus"/>
            <c:size val="4"/>
            <c:spPr>
              <a:ln>
                <a:solidFill>
                  <a:srgbClr val="002060"/>
                </a:solidFill>
              </a:ln>
            </c:spPr>
          </c:marker>
          <c:xVal>
            <c:numRef>
              <c:f>Sheet1!$A$111:$A$114</c:f>
              <c:numCache>
                <c:formatCode>General</c:formatCode>
                <c:ptCount val="4"/>
                <c:pt idx="0">
                  <c:v>50</c:v>
                </c:pt>
                <c:pt idx="1">
                  <c:v>20</c:v>
                </c:pt>
                <c:pt idx="2">
                  <c:v>8</c:v>
                </c:pt>
                <c:pt idx="3">
                  <c:v>14</c:v>
                </c:pt>
              </c:numCache>
            </c:numRef>
          </c:xVal>
          <c:yVal>
            <c:numRef>
              <c:f>Sheet1!$M$111:$M$114</c:f>
              <c:numCache>
                <c:formatCode>General</c:formatCode>
                <c:ptCount val="4"/>
                <c:pt idx="0">
                  <c:v>-0.15362318840579711</c:v>
                </c:pt>
                <c:pt idx="1">
                  <c:v>-0.17101449275362318</c:v>
                </c:pt>
                <c:pt idx="2">
                  <c:v>-0.18260869565217391</c:v>
                </c:pt>
                <c:pt idx="3">
                  <c:v>-0.19420289855072465</c:v>
                </c:pt>
              </c:numCache>
            </c:numRef>
          </c:yVal>
          <c:smooth val="0"/>
        </c:ser>
        <c:ser>
          <c:idx val="7"/>
          <c:order val="7"/>
          <c:tx>
            <c:v>By - 2 Harm</c:v>
          </c:tx>
          <c:spPr>
            <a:ln w="28575">
              <a:noFill/>
            </a:ln>
          </c:spPr>
          <c:marker>
            <c:symbol val="dot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Sheet1!$A$111:$A$114</c:f>
              <c:numCache>
                <c:formatCode>General</c:formatCode>
                <c:ptCount val="4"/>
                <c:pt idx="0">
                  <c:v>50</c:v>
                </c:pt>
                <c:pt idx="1">
                  <c:v>20</c:v>
                </c:pt>
                <c:pt idx="2">
                  <c:v>8</c:v>
                </c:pt>
                <c:pt idx="3">
                  <c:v>14</c:v>
                </c:pt>
              </c:numCache>
            </c:numRef>
          </c:xVal>
          <c:yVal>
            <c:numRef>
              <c:f>Sheet1!$N$111:$N$114</c:f>
              <c:numCache>
                <c:formatCode>General</c:formatCode>
                <c:ptCount val="4"/>
                <c:pt idx="0">
                  <c:v>-0.53623188405797106</c:v>
                </c:pt>
                <c:pt idx="1">
                  <c:v>-0.59130434782608698</c:v>
                </c:pt>
                <c:pt idx="2">
                  <c:v>-0.97971014492753628</c:v>
                </c:pt>
                <c:pt idx="3">
                  <c:v>-0.73913043478260865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369728"/>
        <c:axId val="65370304"/>
      </c:scatterChart>
      <c:valAx>
        <c:axId val="6536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 (mm)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65370304"/>
        <c:crossesAt val="-1.5"/>
        <c:crossBetween val="midCat"/>
      </c:valAx>
      <c:valAx>
        <c:axId val="653703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B(G)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53697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18</xdr:row>
      <xdr:rowOff>4762</xdr:rowOff>
    </xdr:from>
    <xdr:to>
      <xdr:col>18</xdr:col>
      <xdr:colOff>76200</xdr:colOff>
      <xdr:row>35</xdr:row>
      <xdr:rowOff>133349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36</xdr:row>
      <xdr:rowOff>19049</xdr:rowOff>
    </xdr:from>
    <xdr:to>
      <xdr:col>25</xdr:col>
      <xdr:colOff>581025</xdr:colOff>
      <xdr:row>61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4"/>
  <sheetViews>
    <sheetView tabSelected="1" topLeftCell="A28" workbookViewId="0">
      <selection activeCell="F51" sqref="F51"/>
    </sheetView>
  </sheetViews>
  <sheetFormatPr defaultRowHeight="15" x14ac:dyDescent="0.25"/>
  <sheetData>
    <row r="1" spans="1:17" x14ac:dyDescent="0.25">
      <c r="B1" s="3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7" x14ac:dyDescent="0.2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7" x14ac:dyDescent="0.25">
      <c r="B3" s="3" t="s">
        <v>9</v>
      </c>
      <c r="C3" s="3"/>
      <c r="D3" s="3"/>
      <c r="E3" s="3"/>
      <c r="F3" s="3"/>
      <c r="G3" s="3"/>
      <c r="H3" s="3" t="s">
        <v>7</v>
      </c>
      <c r="I3" s="3"/>
      <c r="J3" s="3"/>
      <c r="K3" s="3"/>
      <c r="L3" s="3"/>
      <c r="M3" s="3"/>
      <c r="N3" s="3" t="s">
        <v>8</v>
      </c>
      <c r="O3" s="3"/>
    </row>
    <row r="4" spans="1:17" x14ac:dyDescent="0.2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G4" s="3" t="s">
        <v>2</v>
      </c>
      <c r="H4" s="3" t="s">
        <v>3</v>
      </c>
      <c r="I4" s="3" t="s">
        <v>4</v>
      </c>
      <c r="J4" s="3" t="s">
        <v>5</v>
      </c>
      <c r="K4" s="3" t="s">
        <v>6</v>
      </c>
    </row>
    <row r="5" spans="1:17" x14ac:dyDescent="0.25">
      <c r="A5" s="4">
        <v>100</v>
      </c>
      <c r="B5" s="4">
        <v>-16</v>
      </c>
      <c r="C5" s="4">
        <v>-21</v>
      </c>
      <c r="D5" s="4">
        <v>-62</v>
      </c>
      <c r="E5" s="4">
        <v>-62</v>
      </c>
      <c r="G5" s="6">
        <f>AVERAGE(A5:A7)</f>
        <v>100</v>
      </c>
      <c r="H5" s="7">
        <f t="shared" ref="H5:K5" si="0">AVERAGE(B5:B7)</f>
        <v>-15.333333333333334</v>
      </c>
      <c r="I5" s="7">
        <f t="shared" si="0"/>
        <v>-20.666666666666668</v>
      </c>
      <c r="J5" s="7">
        <f t="shared" si="0"/>
        <v>-62.333333333333336</v>
      </c>
      <c r="K5" s="7">
        <f t="shared" si="0"/>
        <v>-61.666666666666664</v>
      </c>
      <c r="L5" s="4"/>
      <c r="M5" s="7">
        <f>STDEV(B5:B7)</f>
        <v>1.1547005383792517</v>
      </c>
      <c r="N5" s="7">
        <f t="shared" ref="N5:P5" si="1">STDEV(C5:C7)</f>
        <v>3.5118845842842519</v>
      </c>
      <c r="O5" s="7">
        <f t="shared" si="1"/>
        <v>1.5275252316519465</v>
      </c>
      <c r="P5" s="7">
        <f t="shared" si="1"/>
        <v>4.5092497528228943</v>
      </c>
    </row>
    <row r="6" spans="1:17" x14ac:dyDescent="0.25">
      <c r="A6" s="4">
        <v>100</v>
      </c>
      <c r="B6" s="4">
        <v>-14</v>
      </c>
      <c r="C6" s="4">
        <v>-17</v>
      </c>
      <c r="D6" s="4">
        <v>-64</v>
      </c>
      <c r="E6" s="4">
        <v>-66</v>
      </c>
      <c r="G6" s="6">
        <f>AVERAGE(A8:A10)</f>
        <v>50</v>
      </c>
      <c r="H6" s="7">
        <f t="shared" ref="H6:K6" si="2">AVERAGE(B8:B10)</f>
        <v>-33.333333333333336</v>
      </c>
      <c r="I6" s="7">
        <f t="shared" si="2"/>
        <v>-33</v>
      </c>
      <c r="J6" s="7">
        <f t="shared" si="2"/>
        <v>-38.333333333333336</v>
      </c>
      <c r="K6" s="7">
        <f t="shared" si="2"/>
        <v>-1.3333333333333333</v>
      </c>
      <c r="L6" s="4"/>
      <c r="M6" s="7">
        <f>STDEV(B8:B10)</f>
        <v>1.1547005383792517</v>
      </c>
      <c r="N6" s="7">
        <f t="shared" ref="N6:P6" si="3">STDEV(C8:C10)</f>
        <v>2.6457513110645907</v>
      </c>
      <c r="O6" s="7">
        <f t="shared" si="3"/>
        <v>3.0550504633038935</v>
      </c>
      <c r="P6" s="7">
        <f t="shared" si="3"/>
        <v>4.7258156262526079</v>
      </c>
    </row>
    <row r="7" spans="1:17" x14ac:dyDescent="0.25">
      <c r="A7" s="4">
        <v>100</v>
      </c>
      <c r="B7" s="4">
        <v>-16</v>
      </c>
      <c r="C7" s="4">
        <v>-24</v>
      </c>
      <c r="D7" s="4">
        <v>-61</v>
      </c>
      <c r="E7" s="4">
        <v>-57</v>
      </c>
      <c r="G7" s="6">
        <f>AVERAGE(A11:A13)</f>
        <v>40</v>
      </c>
      <c r="H7" s="7">
        <f t="shared" ref="H7:K7" si="4">AVERAGE(B11:B13)</f>
        <v>-44.333333333333336</v>
      </c>
      <c r="I7" s="7">
        <f t="shared" si="4"/>
        <v>-49</v>
      </c>
      <c r="J7" s="7">
        <f t="shared" si="4"/>
        <v>-25.666666666666668</v>
      </c>
      <c r="K7" s="7">
        <f t="shared" si="4"/>
        <v>26.333333333333332</v>
      </c>
      <c r="L7" s="4"/>
      <c r="M7" s="7">
        <f>STDEV(B11:B13)</f>
        <v>1.5275252316519465</v>
      </c>
      <c r="N7" s="7">
        <f t="shared" ref="N7:P7" si="5">STDEV(C11:C13)</f>
        <v>7</v>
      </c>
      <c r="O7" s="7">
        <f t="shared" si="5"/>
        <v>1.1547005383792515</v>
      </c>
      <c r="P7" s="7">
        <f t="shared" si="5"/>
        <v>1.1547005383792515</v>
      </c>
    </row>
    <row r="8" spans="1:17" x14ac:dyDescent="0.25">
      <c r="A8" s="4">
        <v>50</v>
      </c>
      <c r="B8" s="4">
        <v>-34</v>
      </c>
      <c r="C8" s="4">
        <v>-34</v>
      </c>
      <c r="D8" s="4">
        <v>-41</v>
      </c>
      <c r="E8" s="4">
        <v>-5</v>
      </c>
      <c r="G8" s="6">
        <f>AVERAGE(A14:A16)</f>
        <v>30</v>
      </c>
      <c r="H8" s="7">
        <f t="shared" ref="H8:K8" si="6">AVERAGE(B14:B16)</f>
        <v>-59.666666666666664</v>
      </c>
      <c r="I8" s="7">
        <f t="shared" si="6"/>
        <v>-79.666666666666671</v>
      </c>
      <c r="J8" s="7">
        <f t="shared" si="6"/>
        <v>-12</v>
      </c>
      <c r="K8" s="7">
        <f t="shared" si="6"/>
        <v>54.333333333333336</v>
      </c>
      <c r="L8" s="4"/>
      <c r="M8" s="7">
        <f>STDEV(B14:B16)</f>
        <v>0.57735026918962584</v>
      </c>
      <c r="N8" s="7">
        <f t="shared" ref="N8:P8" si="7">STDEV(C14:C16)</f>
        <v>2.0816659994661331</v>
      </c>
      <c r="O8" s="7">
        <f t="shared" si="7"/>
        <v>4.358898943540674</v>
      </c>
      <c r="P8" s="7">
        <f t="shared" si="7"/>
        <v>8.1445278152470593</v>
      </c>
    </row>
    <row r="9" spans="1:17" x14ac:dyDescent="0.25">
      <c r="A9" s="4">
        <v>50</v>
      </c>
      <c r="B9" s="4">
        <v>-32</v>
      </c>
      <c r="C9" s="4">
        <v>-30</v>
      </c>
      <c r="D9" s="4">
        <v>-35</v>
      </c>
      <c r="E9" s="4">
        <v>4</v>
      </c>
      <c r="G9" s="6">
        <f>AVERAGE(A17:A19)</f>
        <v>25</v>
      </c>
      <c r="H9" s="7">
        <f t="shared" ref="H9:K9" si="8">AVERAGE(B17:B19)</f>
        <v>-64.666666666666671</v>
      </c>
      <c r="I9" s="7">
        <f t="shared" si="8"/>
        <v>-91.666666666666671</v>
      </c>
      <c r="J9" s="7">
        <f t="shared" si="8"/>
        <v>-6.666666666666667</v>
      </c>
      <c r="K9" s="7">
        <f t="shared" si="8"/>
        <v>65.333333333333329</v>
      </c>
      <c r="L9" s="4"/>
      <c r="M9" s="7">
        <f>STDEV(B17:B19)</f>
        <v>0.57735026918962573</v>
      </c>
      <c r="N9" s="7">
        <f t="shared" ref="N9:P9" si="9">STDEV(C17:C19)</f>
        <v>0.57735026918962573</v>
      </c>
      <c r="O9" s="7">
        <f t="shared" si="9"/>
        <v>2.5166114784235822</v>
      </c>
      <c r="P9" s="7">
        <f t="shared" si="9"/>
        <v>3.0550504633038931</v>
      </c>
    </row>
    <row r="10" spans="1:17" x14ac:dyDescent="0.25">
      <c r="A10" s="4">
        <v>50</v>
      </c>
      <c r="B10" s="4">
        <v>-34</v>
      </c>
      <c r="C10" s="4">
        <v>-35</v>
      </c>
      <c r="D10" s="4">
        <v>-39</v>
      </c>
      <c r="E10" s="4">
        <v>-3</v>
      </c>
      <c r="G10" s="6">
        <f>AVERAGE(A20:A22)</f>
        <v>20</v>
      </c>
      <c r="H10" s="7">
        <f t="shared" ref="H10:K10" si="10">AVERAGE(B20:B22)</f>
        <v>-68.333333333333329</v>
      </c>
      <c r="I10" s="7">
        <f t="shared" si="10"/>
        <v>-98.666666666666671</v>
      </c>
      <c r="J10" s="7">
        <f t="shared" si="10"/>
        <v>0.33333333333333331</v>
      </c>
      <c r="K10" s="7">
        <f t="shared" si="10"/>
        <v>78</v>
      </c>
      <c r="L10" s="4"/>
      <c r="M10" s="7">
        <f>STDEV(B20:B22)</f>
        <v>1.5275252316519468</v>
      </c>
      <c r="N10" s="7">
        <f t="shared" ref="N10:P10" si="11">STDEV(C20:C22)</f>
        <v>4.7258156262526079</v>
      </c>
      <c r="O10" s="7">
        <f t="shared" si="11"/>
        <v>4.7258156262526079</v>
      </c>
      <c r="P10" s="7">
        <f t="shared" si="11"/>
        <v>8.8881944173155887</v>
      </c>
    </row>
    <row r="11" spans="1:17" x14ac:dyDescent="0.25">
      <c r="A11" s="4">
        <v>40</v>
      </c>
      <c r="B11" s="4">
        <v>-44</v>
      </c>
      <c r="C11" s="4">
        <v>-52</v>
      </c>
      <c r="D11" s="4">
        <v>-25</v>
      </c>
      <c r="E11" s="4">
        <v>27</v>
      </c>
      <c r="G11" s="6">
        <f>AVERAGE(A23:A25)</f>
        <v>16</v>
      </c>
      <c r="H11" s="7">
        <f t="shared" ref="H11:K11" si="12">AVERAGE(B23:B25)</f>
        <v>-61.666666666666664</v>
      </c>
      <c r="I11" s="7">
        <f t="shared" si="12"/>
        <v>-72.333333333333329</v>
      </c>
      <c r="J11" s="7">
        <f t="shared" si="12"/>
        <v>0</v>
      </c>
      <c r="K11" s="7">
        <f t="shared" si="12"/>
        <v>81.333333333333329</v>
      </c>
      <c r="L11" s="4"/>
      <c r="M11" s="7">
        <f>STDEV(B23:B25)</f>
        <v>2.0816659994661326</v>
      </c>
      <c r="N11" s="7">
        <f t="shared" ref="N11:P11" si="13">STDEV(C23:C25)</f>
        <v>10.503967504392472</v>
      </c>
      <c r="O11" s="7">
        <f t="shared" si="13"/>
        <v>1.7320508075688772</v>
      </c>
      <c r="P11" s="7">
        <f t="shared" si="13"/>
        <v>5.8594652770823146</v>
      </c>
    </row>
    <row r="12" spans="1:17" x14ac:dyDescent="0.25">
      <c r="A12" s="4">
        <v>40</v>
      </c>
      <c r="B12" s="4">
        <v>-46</v>
      </c>
      <c r="C12" s="4">
        <v>-54</v>
      </c>
      <c r="D12" s="4">
        <v>-25</v>
      </c>
      <c r="E12" s="4">
        <v>27</v>
      </c>
      <c r="G12" s="6">
        <f>AVERAGE(A26:A28)</f>
        <v>14</v>
      </c>
      <c r="H12" s="7">
        <f t="shared" ref="H12:K12" si="14">AVERAGE(B26:B28)</f>
        <v>-30.666666666666668</v>
      </c>
      <c r="I12" s="7">
        <f t="shared" si="14"/>
        <v>-34.333333333333336</v>
      </c>
      <c r="J12" s="7">
        <f t="shared" si="14"/>
        <v>0.66666666666666663</v>
      </c>
      <c r="K12" s="7">
        <f t="shared" si="14"/>
        <v>42.666666666666664</v>
      </c>
      <c r="L12" s="4"/>
      <c r="M12" s="7">
        <f>STDEV(B26:B28)</f>
        <v>0.57735026918962584</v>
      </c>
      <c r="N12" s="7">
        <f t="shared" ref="N12:P12" si="15">STDEV(C26:C28)</f>
        <v>2.8867513459481287</v>
      </c>
      <c r="O12" s="7">
        <f t="shared" si="15"/>
        <v>0.57735026918962584</v>
      </c>
      <c r="P12" s="7">
        <f t="shared" si="15"/>
        <v>0.57735026918962584</v>
      </c>
    </row>
    <row r="13" spans="1:17" x14ac:dyDescent="0.25">
      <c r="A13" s="4">
        <v>40</v>
      </c>
      <c r="B13" s="4">
        <v>-43</v>
      </c>
      <c r="C13" s="4">
        <v>-41</v>
      </c>
      <c r="D13" s="4">
        <v>-27</v>
      </c>
      <c r="E13" s="4">
        <v>25</v>
      </c>
      <c r="G13" s="6">
        <f>AVERAGE(A29:A31)</f>
        <v>12</v>
      </c>
      <c r="H13" s="7">
        <f t="shared" ref="H13:K13" si="16">AVERAGE(B29:B31)</f>
        <v>-26.333333333333332</v>
      </c>
      <c r="I13" s="7">
        <f t="shared" si="16"/>
        <v>-23.333333333333332</v>
      </c>
      <c r="J13" s="7">
        <f t="shared" si="16"/>
        <v>1.6666666666666667</v>
      </c>
      <c r="K13" s="7">
        <f t="shared" si="16"/>
        <v>47.666666666666664</v>
      </c>
      <c r="L13" s="4"/>
      <c r="M13" s="7">
        <f>STDEV(B29:B31)</f>
        <v>0.57735026918962584</v>
      </c>
      <c r="N13" s="7">
        <f t="shared" ref="N13:P13" si="17">STDEV(C29:C31)</f>
        <v>2.0816659994661331</v>
      </c>
      <c r="O13" s="7">
        <f t="shared" si="17"/>
        <v>1.1547005383792515</v>
      </c>
      <c r="P13" s="7">
        <f t="shared" si="17"/>
        <v>2.8867513459481287</v>
      </c>
      <c r="Q13" s="1"/>
    </row>
    <row r="14" spans="1:17" x14ac:dyDescent="0.25">
      <c r="A14" s="4">
        <v>30</v>
      </c>
      <c r="B14" s="4">
        <v>-59</v>
      </c>
      <c r="C14" s="4">
        <v>-79</v>
      </c>
      <c r="D14" s="4">
        <v>-10</v>
      </c>
      <c r="E14" s="4">
        <v>58</v>
      </c>
      <c r="G14" s="6">
        <f>AVERAGE(A32:A34)</f>
        <v>10</v>
      </c>
      <c r="H14" s="7">
        <f>AVERAGE(B32:B34)</f>
        <v>-20.333333333333332</v>
      </c>
      <c r="I14" s="7">
        <f t="shared" ref="I14:K14" si="18">AVERAGE(C32:C34)</f>
        <v>-8.6666666666666661</v>
      </c>
      <c r="J14" s="7">
        <f t="shared" si="18"/>
        <v>1.6666666666666667</v>
      </c>
      <c r="K14" s="7">
        <f t="shared" si="18"/>
        <v>50.666666666666664</v>
      </c>
      <c r="L14" s="4"/>
      <c r="M14" s="7">
        <f>STDEV(B32:B34)</f>
        <v>0.57735026918962584</v>
      </c>
      <c r="N14" s="7">
        <f t="shared" ref="N14:P14" si="19">STDEV(C32:C34)</f>
        <v>0.57735026918962573</v>
      </c>
      <c r="O14" s="7">
        <f t="shared" si="19"/>
        <v>2.0816659994661326</v>
      </c>
      <c r="P14" s="7">
        <f t="shared" si="19"/>
        <v>3.7859388972001824</v>
      </c>
    </row>
    <row r="15" spans="1:17" x14ac:dyDescent="0.25">
      <c r="A15" s="4">
        <v>30</v>
      </c>
      <c r="B15" s="4">
        <v>-60</v>
      </c>
      <c r="C15" s="4">
        <v>-78</v>
      </c>
      <c r="D15" s="4">
        <v>-9</v>
      </c>
      <c r="E15" s="4">
        <v>60</v>
      </c>
      <c r="G15" s="6">
        <f>AVERAGE(A35:A37)</f>
        <v>8</v>
      </c>
      <c r="H15" s="4">
        <f t="shared" ref="H15:K15" si="20">AVERAGE(B35:B37)</f>
        <v>-21</v>
      </c>
      <c r="I15" s="7">
        <f t="shared" si="20"/>
        <v>-5.333333333333333</v>
      </c>
      <c r="J15" s="4">
        <f t="shared" si="20"/>
        <v>5</v>
      </c>
      <c r="K15" s="4">
        <f t="shared" si="20"/>
        <v>59</v>
      </c>
      <c r="L15" s="4"/>
      <c r="M15" s="7">
        <f>STDEV(B35:B37)</f>
        <v>0</v>
      </c>
      <c r="N15" s="7">
        <f t="shared" ref="N15:P15" si="21">STDEV(C35:C37)</f>
        <v>0.57735026918962584</v>
      </c>
      <c r="O15" s="7">
        <f t="shared" si="21"/>
        <v>0</v>
      </c>
      <c r="P15" s="7">
        <f t="shared" si="21"/>
        <v>0</v>
      </c>
    </row>
    <row r="16" spans="1:17" x14ac:dyDescent="0.25">
      <c r="A16" s="4">
        <v>30</v>
      </c>
      <c r="B16" s="4">
        <v>-60</v>
      </c>
      <c r="C16" s="4">
        <v>-82</v>
      </c>
      <c r="D16" s="4">
        <v>-17</v>
      </c>
      <c r="E16" s="4">
        <v>45</v>
      </c>
      <c r="G16" s="6">
        <f>AVERAGE(A38:A40)</f>
        <v>7.5999999999999988</v>
      </c>
      <c r="H16" s="7">
        <f t="shared" ref="H16:K16" si="22">AVERAGE(B38:B40)</f>
        <v>-26.333333333333332</v>
      </c>
      <c r="I16" s="7">
        <f t="shared" si="22"/>
        <v>-15.333333333333334</v>
      </c>
      <c r="J16" s="7">
        <f t="shared" si="22"/>
        <v>6</v>
      </c>
      <c r="K16" s="7">
        <f t="shared" si="22"/>
        <v>76.666666666666671</v>
      </c>
      <c r="L16" s="7"/>
      <c r="M16" s="7">
        <f>STDEV(B38:B40)</f>
        <v>0.57735026918962584</v>
      </c>
      <c r="N16" s="7">
        <f t="shared" ref="N16:P16" si="23">STDEV(C38:C40)</f>
        <v>0.57735026918962573</v>
      </c>
      <c r="O16" s="7">
        <f t="shared" si="23"/>
        <v>1</v>
      </c>
      <c r="P16" s="7">
        <f t="shared" si="23"/>
        <v>1.1547005383792517</v>
      </c>
    </row>
    <row r="17" spans="1:5" x14ac:dyDescent="0.25">
      <c r="A17" s="4">
        <v>25</v>
      </c>
      <c r="B17" s="4">
        <v>-65</v>
      </c>
      <c r="C17" s="4">
        <v>-92</v>
      </c>
      <c r="D17" s="4">
        <v>-4</v>
      </c>
      <c r="E17" s="4">
        <v>68</v>
      </c>
    </row>
    <row r="18" spans="1:5" x14ac:dyDescent="0.25">
      <c r="A18" s="4">
        <v>25</v>
      </c>
      <c r="B18" s="4">
        <v>-64</v>
      </c>
      <c r="C18" s="4">
        <v>-91</v>
      </c>
      <c r="D18" s="4">
        <v>-9</v>
      </c>
      <c r="E18" s="4">
        <v>62</v>
      </c>
    </row>
    <row r="19" spans="1:5" x14ac:dyDescent="0.25">
      <c r="A19" s="4">
        <v>25</v>
      </c>
      <c r="B19" s="4">
        <v>-65</v>
      </c>
      <c r="C19" s="4">
        <v>-92</v>
      </c>
      <c r="D19" s="4">
        <v>-7</v>
      </c>
      <c r="E19" s="4">
        <v>66</v>
      </c>
    </row>
    <row r="20" spans="1:5" x14ac:dyDescent="0.25">
      <c r="A20" s="4">
        <v>20</v>
      </c>
      <c r="B20" s="4">
        <v>-68</v>
      </c>
      <c r="C20" s="4">
        <v>-97</v>
      </c>
      <c r="D20" s="4">
        <v>4</v>
      </c>
      <c r="E20" s="4">
        <v>85</v>
      </c>
    </row>
    <row r="21" spans="1:5" x14ac:dyDescent="0.25">
      <c r="A21" s="4">
        <v>20</v>
      </c>
      <c r="B21" s="4">
        <v>-67</v>
      </c>
      <c r="C21" s="4">
        <v>-95</v>
      </c>
      <c r="D21" s="4">
        <v>2</v>
      </c>
      <c r="E21" s="4">
        <v>81</v>
      </c>
    </row>
    <row r="22" spans="1:5" x14ac:dyDescent="0.25">
      <c r="A22" s="4">
        <v>20</v>
      </c>
      <c r="B22" s="4">
        <v>-70</v>
      </c>
      <c r="C22" s="4">
        <v>-104</v>
      </c>
      <c r="D22" s="4">
        <v>-5</v>
      </c>
      <c r="E22" s="4">
        <v>68</v>
      </c>
    </row>
    <row r="23" spans="1:5" x14ac:dyDescent="0.25">
      <c r="A23" s="4">
        <v>16</v>
      </c>
      <c r="B23" s="4">
        <v>-60</v>
      </c>
      <c r="C23" s="4">
        <v>-62</v>
      </c>
      <c r="D23" s="4">
        <v>1</v>
      </c>
      <c r="E23" s="4">
        <v>79</v>
      </c>
    </row>
    <row r="24" spans="1:5" x14ac:dyDescent="0.25">
      <c r="A24" s="4">
        <v>16</v>
      </c>
      <c r="B24" s="4">
        <v>-64</v>
      </c>
      <c r="C24" s="4">
        <v>-72</v>
      </c>
      <c r="D24" s="4">
        <v>-2</v>
      </c>
      <c r="E24" s="4">
        <v>88</v>
      </c>
    </row>
    <row r="25" spans="1:5" x14ac:dyDescent="0.25">
      <c r="A25" s="4">
        <v>16</v>
      </c>
      <c r="B25" s="4">
        <v>-61</v>
      </c>
      <c r="C25" s="4">
        <v>-83</v>
      </c>
      <c r="D25" s="4">
        <v>1</v>
      </c>
      <c r="E25" s="4">
        <v>77</v>
      </c>
    </row>
    <row r="26" spans="1:5" x14ac:dyDescent="0.25">
      <c r="A26" s="4">
        <v>14</v>
      </c>
      <c r="B26" s="4">
        <v>-30</v>
      </c>
      <c r="C26" s="4">
        <v>-31</v>
      </c>
      <c r="D26" s="4">
        <v>1</v>
      </c>
      <c r="E26" s="4">
        <v>43</v>
      </c>
    </row>
    <row r="27" spans="1:5" x14ac:dyDescent="0.25">
      <c r="A27" s="4">
        <v>14</v>
      </c>
      <c r="B27" s="4">
        <v>-31</v>
      </c>
      <c r="C27" s="4">
        <v>-36</v>
      </c>
      <c r="D27" s="4">
        <v>1</v>
      </c>
      <c r="E27" s="4">
        <v>43</v>
      </c>
    </row>
    <row r="28" spans="1:5" x14ac:dyDescent="0.25">
      <c r="A28" s="4">
        <v>14</v>
      </c>
      <c r="B28" s="4">
        <v>-31</v>
      </c>
      <c r="C28" s="4">
        <v>-36</v>
      </c>
      <c r="D28" s="4">
        <v>0</v>
      </c>
      <c r="E28" s="4">
        <v>42</v>
      </c>
    </row>
    <row r="29" spans="1:5" x14ac:dyDescent="0.25">
      <c r="A29" s="4">
        <v>12</v>
      </c>
      <c r="B29" s="4">
        <v>-26</v>
      </c>
      <c r="C29" s="4">
        <v>-24</v>
      </c>
      <c r="D29" s="4">
        <v>3</v>
      </c>
      <c r="E29" s="4">
        <v>51</v>
      </c>
    </row>
    <row r="30" spans="1:5" x14ac:dyDescent="0.25">
      <c r="A30" s="4">
        <v>12</v>
      </c>
      <c r="B30" s="4">
        <v>-26</v>
      </c>
      <c r="C30" s="4">
        <v>-25</v>
      </c>
      <c r="D30" s="4">
        <v>1</v>
      </c>
      <c r="E30" s="4">
        <v>46</v>
      </c>
    </row>
    <row r="31" spans="1:5" x14ac:dyDescent="0.25">
      <c r="A31" s="4">
        <v>12</v>
      </c>
      <c r="B31" s="4">
        <v>-27</v>
      </c>
      <c r="C31" s="4">
        <v>-21</v>
      </c>
      <c r="D31" s="4">
        <v>1</v>
      </c>
      <c r="E31" s="4">
        <v>46</v>
      </c>
    </row>
    <row r="32" spans="1:5" x14ac:dyDescent="0.25">
      <c r="A32" s="4">
        <v>10</v>
      </c>
      <c r="B32" s="4">
        <v>-20</v>
      </c>
      <c r="C32" s="4">
        <v>-9</v>
      </c>
      <c r="D32" s="4">
        <v>0</v>
      </c>
      <c r="E32" s="4">
        <v>48</v>
      </c>
    </row>
    <row r="33" spans="1:14" x14ac:dyDescent="0.25">
      <c r="A33" s="4">
        <v>10</v>
      </c>
      <c r="B33" s="4">
        <v>-21</v>
      </c>
      <c r="C33" s="4">
        <v>-9</v>
      </c>
      <c r="D33" s="4">
        <v>1</v>
      </c>
      <c r="E33" s="4">
        <v>49</v>
      </c>
    </row>
    <row r="34" spans="1:14" x14ac:dyDescent="0.25">
      <c r="A34" s="4">
        <v>10</v>
      </c>
      <c r="B34" s="4">
        <v>-20</v>
      </c>
      <c r="C34" s="4">
        <v>-8</v>
      </c>
      <c r="D34" s="4">
        <v>4</v>
      </c>
      <c r="E34" s="4">
        <v>55</v>
      </c>
    </row>
    <row r="35" spans="1:14" x14ac:dyDescent="0.25">
      <c r="A35" s="4">
        <v>8</v>
      </c>
      <c r="B35" s="4">
        <v>-21</v>
      </c>
      <c r="C35" s="4">
        <v>-5</v>
      </c>
      <c r="D35" s="4">
        <v>5</v>
      </c>
      <c r="E35" s="4">
        <v>59</v>
      </c>
    </row>
    <row r="36" spans="1:14" x14ac:dyDescent="0.25">
      <c r="A36" s="4">
        <v>8</v>
      </c>
      <c r="B36" s="4">
        <v>-21</v>
      </c>
      <c r="C36" s="4">
        <v>-5</v>
      </c>
      <c r="D36" s="4">
        <v>5</v>
      </c>
      <c r="E36" s="4">
        <v>59</v>
      </c>
    </row>
    <row r="37" spans="1:14" x14ac:dyDescent="0.25">
      <c r="A37" s="4">
        <v>8</v>
      </c>
      <c r="B37" s="4">
        <v>-21</v>
      </c>
      <c r="C37" s="4">
        <v>-6</v>
      </c>
      <c r="D37" s="4">
        <v>5</v>
      </c>
      <c r="E37" s="4">
        <v>59</v>
      </c>
    </row>
    <row r="38" spans="1:14" x14ac:dyDescent="0.25">
      <c r="A38" s="4">
        <v>7.6</v>
      </c>
      <c r="B38" s="4">
        <v>-26</v>
      </c>
      <c r="C38" s="4">
        <v>-15</v>
      </c>
      <c r="D38" s="4">
        <v>7</v>
      </c>
      <c r="E38" s="4">
        <v>78</v>
      </c>
    </row>
    <row r="39" spans="1:14" x14ac:dyDescent="0.25">
      <c r="A39" s="4">
        <v>7.6</v>
      </c>
      <c r="B39" s="4">
        <v>-26</v>
      </c>
      <c r="C39" s="4">
        <v>-15</v>
      </c>
      <c r="D39" s="4">
        <v>6</v>
      </c>
      <c r="E39" s="4">
        <v>76</v>
      </c>
    </row>
    <row r="40" spans="1:14" x14ac:dyDescent="0.25">
      <c r="A40" s="4">
        <v>7.6</v>
      </c>
      <c r="B40" s="4">
        <v>-27</v>
      </c>
      <c r="C40" s="4">
        <v>-16</v>
      </c>
      <c r="D40" s="4">
        <v>5</v>
      </c>
      <c r="E40" s="4">
        <v>76</v>
      </c>
      <c r="I40" s="3" t="s">
        <v>11</v>
      </c>
      <c r="J40" s="3"/>
      <c r="K40" s="3" t="s">
        <v>14</v>
      </c>
      <c r="M40" s="4">
        <v>345</v>
      </c>
      <c r="N40" t="s">
        <v>15</v>
      </c>
    </row>
    <row r="41" spans="1:14" x14ac:dyDescent="0.25">
      <c r="A41" s="4"/>
      <c r="B41" s="3" t="s">
        <v>16</v>
      </c>
      <c r="C41" s="4"/>
      <c r="D41" s="4"/>
      <c r="E41" s="4"/>
    </row>
    <row r="42" spans="1:14" x14ac:dyDescent="0.25">
      <c r="A42" s="4">
        <v>7.6</v>
      </c>
      <c r="B42" s="4">
        <v>-11</v>
      </c>
      <c r="C42" s="4">
        <v>7</v>
      </c>
      <c r="D42" s="4">
        <v>-23</v>
      </c>
      <c r="E42" s="4">
        <v>21</v>
      </c>
      <c r="H42" s="5" t="s">
        <v>2</v>
      </c>
      <c r="I42" s="5" t="s">
        <v>3</v>
      </c>
      <c r="J42" s="5" t="s">
        <v>5</v>
      </c>
      <c r="K42" s="5" t="s">
        <v>12</v>
      </c>
      <c r="L42" s="5" t="s">
        <v>13</v>
      </c>
    </row>
    <row r="43" spans="1:14" x14ac:dyDescent="0.25">
      <c r="A43" s="4">
        <v>12</v>
      </c>
      <c r="B43" s="4">
        <v>-15</v>
      </c>
      <c r="C43" s="4">
        <v>6</v>
      </c>
      <c r="D43" s="4">
        <v>-29</v>
      </c>
      <c r="E43" s="4">
        <v>16</v>
      </c>
      <c r="F43" s="3"/>
      <c r="H43" s="6">
        <v>50</v>
      </c>
      <c r="I43" s="7">
        <f t="shared" ref="I43:I53" si="24">I78-H6</f>
        <v>-63.666666666666664</v>
      </c>
      <c r="J43" s="7">
        <f t="shared" ref="J43:J53" si="25">K78-J6</f>
        <v>-207.66666666666666</v>
      </c>
      <c r="K43" s="4">
        <f t="shared" ref="K43:L46" si="26">I43/$M$40</f>
        <v>-0.18454106280193236</v>
      </c>
      <c r="L43" s="4">
        <f t="shared" si="26"/>
        <v>-0.6019323671497584</v>
      </c>
    </row>
    <row r="44" spans="1:14" x14ac:dyDescent="0.25">
      <c r="A44" s="4">
        <v>100</v>
      </c>
      <c r="B44" s="4">
        <v>-9</v>
      </c>
      <c r="C44" s="4">
        <v>-13</v>
      </c>
      <c r="D44" s="4">
        <v>-61</v>
      </c>
      <c r="E44" s="4">
        <v>-48</v>
      </c>
      <c r="F44" s="3"/>
      <c r="H44" s="6">
        <v>40</v>
      </c>
      <c r="I44" s="7">
        <f t="shared" si="24"/>
        <v>-63.666666666666664</v>
      </c>
      <c r="J44" s="7">
        <f t="shared" si="25"/>
        <v>-205.33333333333334</v>
      </c>
      <c r="K44" s="4">
        <f t="shared" si="26"/>
        <v>-0.18454106280193236</v>
      </c>
      <c r="L44" s="4">
        <f t="shared" si="26"/>
        <v>-0.59516908212560393</v>
      </c>
    </row>
    <row r="45" spans="1:14" x14ac:dyDescent="0.25">
      <c r="A45" s="4">
        <v>30</v>
      </c>
      <c r="B45" s="4">
        <v>-24</v>
      </c>
      <c r="C45" s="4">
        <v>-24</v>
      </c>
      <c r="D45" s="4">
        <v>-35</v>
      </c>
      <c r="E45" s="4">
        <v>14</v>
      </c>
      <c r="F45" s="3"/>
      <c r="H45" s="6">
        <v>30</v>
      </c>
      <c r="I45" s="7">
        <f t="shared" si="24"/>
        <v>-65.833333333333343</v>
      </c>
      <c r="J45" s="7">
        <f t="shared" si="25"/>
        <v>-205.5</v>
      </c>
      <c r="K45" s="4">
        <f t="shared" si="26"/>
        <v>-0.19082125603864736</v>
      </c>
      <c r="L45" s="4">
        <f t="shared" si="26"/>
        <v>-0.59565217391304348</v>
      </c>
    </row>
    <row r="46" spans="1:14" x14ac:dyDescent="0.25">
      <c r="A46" s="4">
        <v>50</v>
      </c>
      <c r="B46" s="4">
        <v>-7</v>
      </c>
      <c r="C46" s="4">
        <v>6</v>
      </c>
      <c r="D46" s="4">
        <v>-52</v>
      </c>
      <c r="E46" s="4">
        <v>-13</v>
      </c>
      <c r="F46" s="3"/>
      <c r="H46" s="6">
        <v>25</v>
      </c>
      <c r="I46" s="7">
        <f t="shared" si="24"/>
        <v>-67.333333333333329</v>
      </c>
      <c r="J46" s="7">
        <f t="shared" si="25"/>
        <v>-211.33333333333334</v>
      </c>
      <c r="K46" s="4">
        <f t="shared" si="26"/>
        <v>-0.19516908212560385</v>
      </c>
      <c r="L46" s="4">
        <f t="shared" si="26"/>
        <v>-0.61256038647343003</v>
      </c>
    </row>
    <row r="47" spans="1:14" x14ac:dyDescent="0.25">
      <c r="A47" s="4">
        <v>20</v>
      </c>
      <c r="B47" s="4">
        <v>-32</v>
      </c>
      <c r="C47" s="4">
        <v>-42</v>
      </c>
      <c r="D47" s="4">
        <v>-17</v>
      </c>
      <c r="E47" s="4">
        <v>43</v>
      </c>
      <c r="F47" s="3"/>
      <c r="H47" s="6">
        <v>20</v>
      </c>
      <c r="I47" s="7">
        <f t="shared" si="24"/>
        <v>-63.666666666666671</v>
      </c>
      <c r="J47" s="7">
        <f t="shared" si="25"/>
        <v>-222.33333333333334</v>
      </c>
      <c r="K47" s="4">
        <f>I47/M40</f>
        <v>-0.18454106280193239</v>
      </c>
      <c r="L47" s="4">
        <f t="shared" ref="L47:L53" si="27">J47/$M$40</f>
        <v>-0.64444444444444449</v>
      </c>
    </row>
    <row r="48" spans="1:14" x14ac:dyDescent="0.25">
      <c r="A48" s="4">
        <v>14</v>
      </c>
      <c r="B48" s="4">
        <v>-27</v>
      </c>
      <c r="C48" s="4">
        <v>-24</v>
      </c>
      <c r="D48" s="4">
        <v>-30</v>
      </c>
      <c r="E48" s="4">
        <v>17</v>
      </c>
      <c r="H48" s="6">
        <v>16</v>
      </c>
      <c r="I48" s="7">
        <f t="shared" si="24"/>
        <v>-70.333333333333343</v>
      </c>
      <c r="J48" s="7">
        <f t="shared" si="25"/>
        <v>-242</v>
      </c>
      <c r="K48" s="4">
        <f>I48/M40</f>
        <v>-0.20386473429951693</v>
      </c>
      <c r="L48" s="4">
        <f t="shared" si="27"/>
        <v>-0.70144927536231882</v>
      </c>
    </row>
    <row r="49" spans="1:20" x14ac:dyDescent="0.25">
      <c r="A49" s="4">
        <v>7.2</v>
      </c>
      <c r="B49" s="4">
        <v>-10</v>
      </c>
      <c r="C49" s="4">
        <v>6</v>
      </c>
      <c r="D49" s="4">
        <v>-23</v>
      </c>
      <c r="E49" s="4">
        <v>132</v>
      </c>
      <c r="H49" s="6">
        <v>14</v>
      </c>
      <c r="I49" s="7">
        <f t="shared" si="24"/>
        <v>-89.333333333333329</v>
      </c>
      <c r="J49" s="7">
        <f t="shared" si="25"/>
        <v>-248.66666666666666</v>
      </c>
      <c r="K49" s="4">
        <f>I49/M40</f>
        <v>-0.25893719806763282</v>
      </c>
      <c r="L49" s="4">
        <f t="shared" si="27"/>
        <v>-0.72077294685990334</v>
      </c>
    </row>
    <row r="50" spans="1:20" x14ac:dyDescent="0.25">
      <c r="B50" s="3" t="s">
        <v>18</v>
      </c>
      <c r="H50" s="6">
        <v>12</v>
      </c>
      <c r="I50" s="7">
        <f t="shared" si="24"/>
        <v>-83.166666666666671</v>
      </c>
      <c r="J50" s="7">
        <f t="shared" si="25"/>
        <v>-264.16666666666669</v>
      </c>
      <c r="K50" s="4">
        <f>I50/M40</f>
        <v>-0.24106280193236718</v>
      </c>
      <c r="L50" s="4">
        <f t="shared" si="27"/>
        <v>-0.76570048309178751</v>
      </c>
    </row>
    <row r="51" spans="1:20" x14ac:dyDescent="0.25">
      <c r="A51" s="4">
        <v>50</v>
      </c>
      <c r="B51" s="4">
        <v>18</v>
      </c>
      <c r="C51" s="4">
        <v>33</v>
      </c>
      <c r="D51" s="4">
        <v>-56</v>
      </c>
      <c r="E51" s="4">
        <v>-101</v>
      </c>
      <c r="H51" s="6">
        <v>10</v>
      </c>
      <c r="I51" s="7">
        <f t="shared" si="24"/>
        <v>-76.333333333333343</v>
      </c>
      <c r="J51" s="7">
        <f t="shared" si="25"/>
        <v>-285</v>
      </c>
      <c r="K51" s="4">
        <f>I51/M40</f>
        <v>-0.22125603864734303</v>
      </c>
      <c r="L51" s="4">
        <f t="shared" si="27"/>
        <v>-0.82608695652173914</v>
      </c>
    </row>
    <row r="52" spans="1:20" x14ac:dyDescent="0.25">
      <c r="A52" s="4">
        <v>20</v>
      </c>
      <c r="B52" s="4">
        <v>0</v>
      </c>
      <c r="C52" s="4">
        <v>0</v>
      </c>
      <c r="D52" s="4">
        <v>-16</v>
      </c>
      <c r="E52" s="4">
        <v>-30</v>
      </c>
      <c r="H52" s="6">
        <v>8</v>
      </c>
      <c r="I52" s="7">
        <f t="shared" si="24"/>
        <v>-72.333333333333329</v>
      </c>
      <c r="J52" s="7">
        <f t="shared" si="25"/>
        <v>-313</v>
      </c>
      <c r="K52" s="4">
        <f>I52/M40</f>
        <v>-0.20966183574879227</v>
      </c>
      <c r="L52" s="4">
        <f t="shared" si="27"/>
        <v>-0.90724637681159426</v>
      </c>
    </row>
    <row r="53" spans="1:20" x14ac:dyDescent="0.25">
      <c r="A53" s="4">
        <v>8</v>
      </c>
      <c r="B53" s="4">
        <v>-19</v>
      </c>
      <c r="C53" s="4">
        <v>-34</v>
      </c>
      <c r="D53" s="4">
        <v>-55</v>
      </c>
      <c r="E53" s="4">
        <v>-101</v>
      </c>
      <c r="H53" s="6">
        <v>7.6</v>
      </c>
      <c r="I53" s="7">
        <f t="shared" si="24"/>
        <v>-72</v>
      </c>
      <c r="J53" s="7">
        <f t="shared" si="25"/>
        <v>-308</v>
      </c>
      <c r="K53" s="4">
        <f>I53/M40</f>
        <v>-0.20869565217391303</v>
      </c>
      <c r="L53" s="4">
        <f t="shared" si="27"/>
        <v>-0.89275362318840579</v>
      </c>
    </row>
    <row r="54" spans="1:20" x14ac:dyDescent="0.25">
      <c r="A54" s="4">
        <v>14</v>
      </c>
      <c r="B54" s="4">
        <v>-8</v>
      </c>
      <c r="C54" s="4">
        <v>-14</v>
      </c>
      <c r="D54" s="4">
        <v>-21</v>
      </c>
      <c r="E54" s="4">
        <v>-38</v>
      </c>
    </row>
    <row r="56" spans="1:20" x14ac:dyDescent="0.25">
      <c r="B56" s="3" t="s">
        <v>19</v>
      </c>
      <c r="M56" s="7"/>
      <c r="N56" s="7"/>
      <c r="O56" s="7"/>
      <c r="P56" s="7"/>
      <c r="Q56" s="7"/>
    </row>
    <row r="57" spans="1:20" x14ac:dyDescent="0.25">
      <c r="A57" s="4">
        <v>50</v>
      </c>
      <c r="B57" s="4">
        <v>19</v>
      </c>
      <c r="C57" s="4">
        <v>69</v>
      </c>
      <c r="D57" s="4">
        <v>-55</v>
      </c>
      <c r="E57" s="4">
        <v>-58</v>
      </c>
      <c r="M57" s="7"/>
      <c r="N57" s="7"/>
      <c r="O57" s="7"/>
      <c r="P57" s="7"/>
      <c r="Q57" s="7"/>
    </row>
    <row r="58" spans="1:20" x14ac:dyDescent="0.25">
      <c r="A58" s="4">
        <v>20</v>
      </c>
      <c r="B58" s="4">
        <v>0</v>
      </c>
      <c r="C58" s="4">
        <v>73</v>
      </c>
      <c r="D58" s="4">
        <v>-22</v>
      </c>
      <c r="E58" s="4">
        <v>16</v>
      </c>
      <c r="M58" s="7"/>
    </row>
    <row r="59" spans="1:20" x14ac:dyDescent="0.25">
      <c r="A59" s="4">
        <v>8</v>
      </c>
      <c r="B59" s="4">
        <v>-19</v>
      </c>
      <c r="C59" s="4">
        <v>98</v>
      </c>
      <c r="D59" s="4">
        <v>-54</v>
      </c>
      <c r="E59" s="4">
        <v>-17</v>
      </c>
      <c r="M59" s="7"/>
    </row>
    <row r="60" spans="1:20" x14ac:dyDescent="0.25">
      <c r="A60" s="4">
        <v>14</v>
      </c>
      <c r="B60" s="4">
        <v>-6</v>
      </c>
      <c r="C60" s="4">
        <v>80</v>
      </c>
      <c r="D60" s="4">
        <v>-24</v>
      </c>
      <c r="E60" s="4">
        <v>16</v>
      </c>
      <c r="M60" s="7"/>
    </row>
    <row r="61" spans="1:20" x14ac:dyDescent="0.25">
      <c r="M61" s="7"/>
    </row>
    <row r="62" spans="1:20" x14ac:dyDescent="0.25">
      <c r="B62" s="3" t="s">
        <v>10</v>
      </c>
      <c r="C62" s="3"/>
      <c r="D62" s="3"/>
      <c r="H62" s="2"/>
      <c r="M62" s="7"/>
    </row>
    <row r="63" spans="1:20" x14ac:dyDescent="0.25">
      <c r="A63" s="4">
        <v>50</v>
      </c>
      <c r="B63" s="4"/>
      <c r="C63" s="4"/>
      <c r="D63" s="4"/>
      <c r="E63" s="4"/>
      <c r="H63" s="2"/>
      <c r="M63" s="7"/>
    </row>
    <row r="64" spans="1:20" x14ac:dyDescent="0.25">
      <c r="A64" s="4">
        <v>50</v>
      </c>
      <c r="B64" s="4"/>
      <c r="C64" s="4"/>
      <c r="D64" s="4"/>
      <c r="E64" s="4"/>
      <c r="T64">
        <f>4/245*1.42</f>
        <v>2.3183673469387756E-2</v>
      </c>
    </row>
    <row r="65" spans="1:17" x14ac:dyDescent="0.25">
      <c r="A65" s="4">
        <v>50</v>
      </c>
      <c r="B65" s="4">
        <v>-97</v>
      </c>
      <c r="C65" s="4">
        <v>-145</v>
      </c>
      <c r="D65" s="4">
        <v>-246</v>
      </c>
      <c r="E65" s="4">
        <v>-366</v>
      </c>
    </row>
    <row r="66" spans="1:17" x14ac:dyDescent="0.25">
      <c r="A66" s="4">
        <v>40</v>
      </c>
      <c r="B66" s="4"/>
      <c r="C66" s="4"/>
      <c r="D66" s="4"/>
      <c r="E66" s="4"/>
    </row>
    <row r="67" spans="1:17" x14ac:dyDescent="0.25">
      <c r="A67" s="4">
        <v>40</v>
      </c>
      <c r="B67" s="4"/>
      <c r="C67" s="4"/>
      <c r="D67" s="4"/>
      <c r="E67" s="4"/>
    </row>
    <row r="68" spans="1:17" x14ac:dyDescent="0.25">
      <c r="A68" s="4">
        <v>40</v>
      </c>
      <c r="B68" s="4">
        <v>-108</v>
      </c>
      <c r="C68" s="4">
        <v>-164</v>
      </c>
      <c r="D68" s="4">
        <v>-231</v>
      </c>
      <c r="E68" s="4">
        <v>-335</v>
      </c>
    </row>
    <row r="69" spans="1:17" x14ac:dyDescent="0.25">
      <c r="A69" s="4">
        <v>30</v>
      </c>
      <c r="B69" s="4"/>
      <c r="C69" s="4"/>
      <c r="D69" s="4"/>
      <c r="E69" s="4"/>
    </row>
    <row r="70" spans="1:17" x14ac:dyDescent="0.25">
      <c r="A70" s="4">
        <v>30</v>
      </c>
      <c r="B70" s="4">
        <v>-126</v>
      </c>
      <c r="C70" s="4">
        <v>-197</v>
      </c>
      <c r="D70" s="4">
        <v>-217</v>
      </c>
      <c r="E70" s="4">
        <v>-307</v>
      </c>
      <c r="F70" t="s">
        <v>17</v>
      </c>
    </row>
    <row r="71" spans="1:17" x14ac:dyDescent="0.25">
      <c r="A71" s="4">
        <v>30</v>
      </c>
      <c r="B71" s="4">
        <v>-125</v>
      </c>
      <c r="C71" s="4">
        <v>-196</v>
      </c>
      <c r="D71" s="4">
        <v>-218</v>
      </c>
      <c r="E71" s="4">
        <v>-312</v>
      </c>
    </row>
    <row r="72" spans="1:17" x14ac:dyDescent="0.25">
      <c r="A72" s="4">
        <v>25</v>
      </c>
      <c r="B72" s="4"/>
      <c r="C72" s="4"/>
      <c r="D72" s="4"/>
      <c r="E72" s="4"/>
    </row>
    <row r="73" spans="1:17" x14ac:dyDescent="0.25">
      <c r="A73" s="4">
        <v>25</v>
      </c>
      <c r="B73" s="4"/>
      <c r="C73" s="4"/>
      <c r="D73" s="4"/>
      <c r="E73" s="4"/>
    </row>
    <row r="74" spans="1:17" x14ac:dyDescent="0.25">
      <c r="A74" s="4">
        <v>25</v>
      </c>
      <c r="B74" s="4">
        <v>-132</v>
      </c>
      <c r="C74" s="4">
        <v>-210</v>
      </c>
      <c r="D74" s="4">
        <v>-218</v>
      </c>
      <c r="E74" s="4">
        <v>-311</v>
      </c>
    </row>
    <row r="75" spans="1:17" x14ac:dyDescent="0.25">
      <c r="A75" s="4">
        <v>20</v>
      </c>
      <c r="B75" s="4"/>
      <c r="C75" s="4"/>
      <c r="D75" s="4"/>
      <c r="E75" s="4"/>
    </row>
    <row r="76" spans="1:17" x14ac:dyDescent="0.25">
      <c r="A76" s="4">
        <v>20</v>
      </c>
      <c r="B76" s="4"/>
      <c r="C76" s="4"/>
      <c r="D76" s="4"/>
      <c r="E76" s="4"/>
    </row>
    <row r="77" spans="1:17" x14ac:dyDescent="0.25">
      <c r="A77" s="4">
        <v>20</v>
      </c>
      <c r="B77" s="4">
        <v>-132</v>
      </c>
      <c r="C77" s="4">
        <v>-212</v>
      </c>
      <c r="D77" s="4">
        <v>-222</v>
      </c>
      <c r="E77" s="4">
        <v>-318</v>
      </c>
    </row>
    <row r="78" spans="1:17" x14ac:dyDescent="0.25">
      <c r="A78" s="4">
        <v>16</v>
      </c>
      <c r="B78" s="4"/>
      <c r="C78" s="4"/>
      <c r="D78" s="4"/>
      <c r="E78" s="4"/>
      <c r="H78" s="6">
        <f>AVERAGE(A63:A65)</f>
        <v>50</v>
      </c>
      <c r="I78" s="7">
        <f t="shared" ref="I78:L79" si="28">AVERAGE(B65:B67)</f>
        <v>-97</v>
      </c>
      <c r="J78" s="7">
        <f t="shared" si="28"/>
        <v>-145</v>
      </c>
      <c r="K78" s="7">
        <f t="shared" si="28"/>
        <v>-246</v>
      </c>
      <c r="L78" s="7">
        <f t="shared" si="28"/>
        <v>-366</v>
      </c>
      <c r="M78" s="7"/>
    </row>
    <row r="79" spans="1:17" x14ac:dyDescent="0.25">
      <c r="A79" s="4">
        <v>16</v>
      </c>
      <c r="B79" s="4"/>
      <c r="C79" s="4"/>
      <c r="D79" s="4"/>
      <c r="E79" s="4"/>
      <c r="H79" s="6">
        <f>AVERAGE(A66:A68)</f>
        <v>40</v>
      </c>
      <c r="I79" s="7">
        <f t="shared" si="28"/>
        <v>-108</v>
      </c>
      <c r="J79" s="7">
        <f t="shared" si="28"/>
        <v>-164</v>
      </c>
      <c r="K79" s="7">
        <f t="shared" si="28"/>
        <v>-231</v>
      </c>
      <c r="L79" s="7">
        <f t="shared" si="28"/>
        <v>-335</v>
      </c>
      <c r="M79" s="7"/>
    </row>
    <row r="80" spans="1:17" x14ac:dyDescent="0.25">
      <c r="A80" s="4">
        <v>16</v>
      </c>
      <c r="B80" s="4">
        <v>-132</v>
      </c>
      <c r="C80" s="4">
        <v>-208</v>
      </c>
      <c r="D80" s="4">
        <v>-242</v>
      </c>
      <c r="E80" s="4">
        <v>-355</v>
      </c>
      <c r="H80" s="6">
        <f>AVERAGE(A69:A71)</f>
        <v>30</v>
      </c>
      <c r="I80" s="7">
        <f>AVERAGE(B69:B71)</f>
        <v>-125.5</v>
      </c>
      <c r="J80" s="7">
        <f>AVERAGE(C69:C71)</f>
        <v>-196.5</v>
      </c>
      <c r="K80" s="7">
        <f>AVERAGE(D69:D71)</f>
        <v>-217.5</v>
      </c>
      <c r="L80" s="7">
        <f>AVERAGE(E69:E71)</f>
        <v>-309.5</v>
      </c>
      <c r="M80" s="7"/>
      <c r="N80" s="7">
        <f>STDEV(B69:B71)</f>
        <v>0.70710678118654757</v>
      </c>
      <c r="O80" s="7">
        <f>STDEV(C69:C71)</f>
        <v>0.70710678118654757</v>
      </c>
      <c r="P80" s="7">
        <f>STDEV(D69:D71)</f>
        <v>0.70710678118654757</v>
      </c>
      <c r="Q80" s="7">
        <f>STDEV(E69:E71)</f>
        <v>3.5355339059327378</v>
      </c>
    </row>
    <row r="81" spans="1:17" x14ac:dyDescent="0.25">
      <c r="A81" s="4">
        <v>14</v>
      </c>
      <c r="B81" s="4"/>
      <c r="C81" s="4"/>
      <c r="D81" s="4"/>
      <c r="E81" s="4"/>
      <c r="H81" s="6">
        <f>AVERAGE(A72:A74)</f>
        <v>25</v>
      </c>
      <c r="I81" s="7">
        <f t="shared" ref="I81:L82" si="29">AVERAGE(B74:B76)</f>
        <v>-132</v>
      </c>
      <c r="J81" s="7">
        <f t="shared" si="29"/>
        <v>-210</v>
      </c>
      <c r="K81" s="7">
        <f t="shared" si="29"/>
        <v>-218</v>
      </c>
      <c r="L81" s="7">
        <f t="shared" si="29"/>
        <v>-311</v>
      </c>
      <c r="N81" s="7"/>
      <c r="O81" s="7"/>
      <c r="P81" s="7"/>
      <c r="Q81" s="7"/>
    </row>
    <row r="82" spans="1:17" x14ac:dyDescent="0.25">
      <c r="A82" s="4">
        <v>14</v>
      </c>
      <c r="B82" s="4"/>
      <c r="C82" s="4"/>
      <c r="D82" s="4"/>
      <c r="E82" s="4"/>
      <c r="H82" s="6">
        <f>AVERAGE(A75:A77)</f>
        <v>20</v>
      </c>
      <c r="I82" s="7">
        <f t="shared" si="29"/>
        <v>-132</v>
      </c>
      <c r="J82" s="7">
        <f t="shared" si="29"/>
        <v>-212</v>
      </c>
      <c r="K82" s="7">
        <f t="shared" si="29"/>
        <v>-222</v>
      </c>
      <c r="L82" s="7">
        <f t="shared" si="29"/>
        <v>-318</v>
      </c>
      <c r="N82" s="7"/>
      <c r="O82" s="7"/>
      <c r="P82" s="7"/>
      <c r="Q82" s="7"/>
    </row>
    <row r="83" spans="1:17" x14ac:dyDescent="0.25">
      <c r="A83" s="4">
        <v>14</v>
      </c>
      <c r="B83" s="4">
        <v>-120</v>
      </c>
      <c r="C83" s="4">
        <v>-182</v>
      </c>
      <c r="D83" s="4">
        <v>-248</v>
      </c>
      <c r="E83" s="4">
        <v>-365</v>
      </c>
      <c r="H83" s="6">
        <f>AVERAGE(A78:A80)</f>
        <v>16</v>
      </c>
      <c r="I83" s="7">
        <f>AVERAGE(B78:B80)</f>
        <v>-132</v>
      </c>
      <c r="J83" s="7">
        <f>AVERAGE(C78:C80)</f>
        <v>-208</v>
      </c>
      <c r="K83" s="7">
        <f>AVERAGE(D78:D80)</f>
        <v>-242</v>
      </c>
      <c r="L83" s="7">
        <f>AVERAGE(E78:E80)</f>
        <v>-355</v>
      </c>
      <c r="N83" s="7"/>
      <c r="O83" s="7"/>
      <c r="P83" s="7"/>
      <c r="Q83" s="7"/>
    </row>
    <row r="84" spans="1:17" x14ac:dyDescent="0.25">
      <c r="A84" s="4">
        <v>12</v>
      </c>
      <c r="B84" s="4"/>
      <c r="C84" s="4"/>
      <c r="D84" s="4"/>
      <c r="E84" s="4"/>
      <c r="H84" s="6">
        <f>AVERAGE(A81:A83)</f>
        <v>14</v>
      </c>
      <c r="I84" s="7">
        <f>AVERAGE(B81:B83)</f>
        <v>-120</v>
      </c>
      <c r="J84" s="7">
        <f>AVERAGE(C81:C83)</f>
        <v>-182</v>
      </c>
      <c r="K84" s="7">
        <f>AVERAGE(D81:D83)</f>
        <v>-248</v>
      </c>
      <c r="L84" s="7">
        <f>AVERAGE(E81:E83)</f>
        <v>-365</v>
      </c>
      <c r="N84" s="7"/>
      <c r="O84" s="7"/>
      <c r="P84" s="7"/>
      <c r="Q84" s="7"/>
    </row>
    <row r="85" spans="1:17" x14ac:dyDescent="0.25">
      <c r="A85" s="4">
        <v>12</v>
      </c>
      <c r="B85" s="4">
        <v>-108</v>
      </c>
      <c r="C85" s="4">
        <v>-155</v>
      </c>
      <c r="D85" s="4">
        <v>-266</v>
      </c>
      <c r="E85" s="4">
        <v>-396</v>
      </c>
      <c r="H85" s="6">
        <f>AVERAGE(A84:A86)</f>
        <v>12</v>
      </c>
      <c r="I85" s="7">
        <f>AVERAGE(B84:B86)</f>
        <v>-109.5</v>
      </c>
      <c r="J85" s="7">
        <f>AVERAGE(C84:C86)</f>
        <v>-157.5</v>
      </c>
      <c r="K85" s="7">
        <f>AVERAGE(D84:D86)</f>
        <v>-262.5</v>
      </c>
      <c r="L85" s="7">
        <f>AVERAGE(E84:E86)</f>
        <v>-390.5</v>
      </c>
      <c r="N85" s="7">
        <f>STDEV(B84:B86)</f>
        <v>2.1213203435596424</v>
      </c>
      <c r="O85" s="7">
        <f>STDEV(C84:C86)</f>
        <v>3.5355339059327378</v>
      </c>
      <c r="P85" s="7">
        <f>STDEV(D84:D86)</f>
        <v>4.9497474683058327</v>
      </c>
      <c r="Q85" s="7">
        <f>STDEV(E84:E86)</f>
        <v>7.7781745930520225</v>
      </c>
    </row>
    <row r="86" spans="1:17" x14ac:dyDescent="0.25">
      <c r="A86" s="4">
        <v>12</v>
      </c>
      <c r="B86" s="4">
        <v>-111</v>
      </c>
      <c r="C86" s="4">
        <v>-160</v>
      </c>
      <c r="D86" s="4">
        <v>-259</v>
      </c>
      <c r="E86" s="4">
        <v>-385</v>
      </c>
      <c r="H86" s="7">
        <f>AVERAGE(A87:A89)</f>
        <v>10</v>
      </c>
      <c r="I86" s="7">
        <f>AVERAGE(B87:B89)</f>
        <v>-96.666666666666671</v>
      </c>
      <c r="J86" s="7">
        <f>AVERAGE(C87:C89)</f>
        <v>-126.33333333333333</v>
      </c>
      <c r="K86" s="7">
        <f>AVERAGE(D87:D89)</f>
        <v>-283.33333333333331</v>
      </c>
      <c r="L86" s="7">
        <f>AVERAGE(E87:E89)</f>
        <v>-424.66666666666669</v>
      </c>
      <c r="N86" s="7">
        <f>STDEV(B87:B89)</f>
        <v>0.57735026918962573</v>
      </c>
      <c r="O86" s="7">
        <f>STDEV(C87:C89)</f>
        <v>1.5275252316519468</v>
      </c>
      <c r="P86" s="7">
        <f>STDEV(D87:D89)</f>
        <v>1.5275252316519465</v>
      </c>
      <c r="Q86" s="7">
        <f>STDEV(E87:E89)</f>
        <v>2.0816659994661326</v>
      </c>
    </row>
    <row r="87" spans="1:17" x14ac:dyDescent="0.25">
      <c r="A87" s="4">
        <v>10</v>
      </c>
      <c r="B87" s="4">
        <v>-97</v>
      </c>
      <c r="C87" s="4">
        <v>-126</v>
      </c>
      <c r="D87" s="4">
        <v>-285</v>
      </c>
      <c r="E87" s="4">
        <v>-427</v>
      </c>
      <c r="H87" s="6">
        <f>AVERAGE(A90:A92)</f>
        <v>8</v>
      </c>
      <c r="I87" s="7">
        <f>AVERAGE(B90:B92)</f>
        <v>-93.333333333333329</v>
      </c>
      <c r="J87" s="7">
        <f>AVERAGE(C90:C92)</f>
        <v>-116.33333333333333</v>
      </c>
      <c r="K87" s="7">
        <f>AVERAGE(D90:D92)</f>
        <v>-308</v>
      </c>
      <c r="L87" s="7">
        <f>AVERAGE(E90:E92)</f>
        <v>-469.33333333333331</v>
      </c>
      <c r="N87" s="7">
        <f>STDEV(B90:B92)</f>
        <v>0.57735026918962573</v>
      </c>
      <c r="O87" s="7">
        <f>STDEV(C90:C92)</f>
        <v>0.57735026918962573</v>
      </c>
      <c r="P87" s="7">
        <f>STDEV(D90:D92)</f>
        <v>1</v>
      </c>
      <c r="Q87" s="7">
        <f>STDEV(E90:E92)</f>
        <v>1.5275252316519465</v>
      </c>
    </row>
    <row r="88" spans="1:17" x14ac:dyDescent="0.25">
      <c r="A88" s="4">
        <v>10</v>
      </c>
      <c r="B88" s="4">
        <v>-97</v>
      </c>
      <c r="C88" s="4">
        <v>-128</v>
      </c>
      <c r="D88" s="4">
        <v>-282</v>
      </c>
      <c r="E88" s="4">
        <v>-423</v>
      </c>
      <c r="H88" s="6">
        <f>AVERAGE(A93:A95)</f>
        <v>7.5999999999999988</v>
      </c>
      <c r="I88" s="7">
        <f>AVERAGE(B93:B95)</f>
        <v>-98.333333333333329</v>
      </c>
      <c r="J88" s="7">
        <f>AVERAGE(C93:C95)</f>
        <v>-128.66666666666666</v>
      </c>
      <c r="K88" s="7">
        <f>AVERAGE(D93:D95)</f>
        <v>-302</v>
      </c>
      <c r="L88" s="7">
        <f>AVERAGE(E93:E95)</f>
        <v>-437.66666666666669</v>
      </c>
      <c r="N88" s="7">
        <f>STDEV(B93:B95)</f>
        <v>0.57735026918962573</v>
      </c>
      <c r="O88" s="7">
        <f>STDEV(C93:C95)</f>
        <v>1.1547005383792515</v>
      </c>
      <c r="P88" s="7">
        <f>STDEV(D93:D95)</f>
        <v>2</v>
      </c>
      <c r="Q88" s="7">
        <f>STDEV(E93:E95)</f>
        <v>3.0550504633038931</v>
      </c>
    </row>
    <row r="89" spans="1:17" x14ac:dyDescent="0.25">
      <c r="A89" s="4">
        <v>10</v>
      </c>
      <c r="B89" s="4">
        <v>-96</v>
      </c>
      <c r="C89" s="4">
        <v>-125</v>
      </c>
      <c r="D89" s="4">
        <v>-283</v>
      </c>
      <c r="E89" s="4">
        <v>-424</v>
      </c>
    </row>
    <row r="90" spans="1:17" x14ac:dyDescent="0.25">
      <c r="A90" s="4">
        <v>8</v>
      </c>
      <c r="B90" s="4">
        <v>-94</v>
      </c>
      <c r="C90" s="4">
        <v>-117</v>
      </c>
      <c r="D90" s="4">
        <v>-309</v>
      </c>
      <c r="E90" s="4">
        <v>-471</v>
      </c>
    </row>
    <row r="91" spans="1:17" x14ac:dyDescent="0.25">
      <c r="A91" s="4">
        <v>8</v>
      </c>
      <c r="B91" s="4">
        <v>-93</v>
      </c>
      <c r="C91" s="4">
        <v>-116</v>
      </c>
      <c r="D91" s="4">
        <v>-308</v>
      </c>
      <c r="E91" s="4">
        <v>-469</v>
      </c>
    </row>
    <row r="92" spans="1:17" x14ac:dyDescent="0.25">
      <c r="A92" s="4">
        <v>8</v>
      </c>
      <c r="B92" s="4">
        <v>-93</v>
      </c>
      <c r="C92" s="4">
        <v>-116</v>
      </c>
      <c r="D92" s="4">
        <v>-307</v>
      </c>
      <c r="E92" s="4">
        <v>-468</v>
      </c>
    </row>
    <row r="93" spans="1:17" x14ac:dyDescent="0.25">
      <c r="A93" s="4">
        <v>7.6</v>
      </c>
      <c r="B93" s="4">
        <v>-98</v>
      </c>
      <c r="C93" s="4">
        <v>-128</v>
      </c>
      <c r="D93" s="4">
        <v>-300</v>
      </c>
      <c r="E93" s="4">
        <v>-435</v>
      </c>
    </row>
    <row r="94" spans="1:17" x14ac:dyDescent="0.25">
      <c r="A94" s="4">
        <v>7.6</v>
      </c>
      <c r="B94" s="4">
        <v>-98</v>
      </c>
      <c r="C94" s="4">
        <v>-128</v>
      </c>
      <c r="D94" s="4">
        <v>-302</v>
      </c>
      <c r="E94" s="4">
        <v>-437</v>
      </c>
    </row>
    <row r="95" spans="1:17" x14ac:dyDescent="0.25">
      <c r="A95" s="4">
        <v>7.6</v>
      </c>
      <c r="B95" s="4">
        <v>-99</v>
      </c>
      <c r="C95" s="4">
        <v>-130</v>
      </c>
      <c r="D95" s="4">
        <v>-304</v>
      </c>
      <c r="E95" s="4">
        <v>-441</v>
      </c>
    </row>
    <row r="97" spans="1:14" x14ac:dyDescent="0.25">
      <c r="B97" s="3" t="s">
        <v>16</v>
      </c>
    </row>
    <row r="98" spans="1:14" x14ac:dyDescent="0.25">
      <c r="A98" s="4">
        <v>7.6</v>
      </c>
      <c r="B98" s="4">
        <v>-86</v>
      </c>
      <c r="C98" s="4">
        <v>-108</v>
      </c>
      <c r="D98" s="4">
        <v>-414</v>
      </c>
      <c r="E98" s="4">
        <v>-644</v>
      </c>
      <c r="H98">
        <f t="shared" ref="H98:K99" si="30">B98-B42</f>
        <v>-75</v>
      </c>
      <c r="I98">
        <f t="shared" si="30"/>
        <v>-115</v>
      </c>
      <c r="J98">
        <f t="shared" si="30"/>
        <v>-391</v>
      </c>
      <c r="K98">
        <f t="shared" si="30"/>
        <v>-665</v>
      </c>
      <c r="M98" s="4">
        <f t="shared" ref="M98:M103" si="31">H98/$M$40</f>
        <v>-0.21739130434782608</v>
      </c>
      <c r="N98" s="4">
        <f t="shared" ref="N98:N103" si="32">J98/$M$40</f>
        <v>-1.1333333333333333</v>
      </c>
    </row>
    <row r="99" spans="1:14" x14ac:dyDescent="0.25">
      <c r="A99" s="4">
        <v>12</v>
      </c>
      <c r="B99" s="4">
        <v>-91</v>
      </c>
      <c r="C99" s="4">
        <v>-131</v>
      </c>
      <c r="D99" s="4">
        <v>-330</v>
      </c>
      <c r="E99" s="4">
        <v>-521</v>
      </c>
      <c r="H99">
        <f t="shared" si="30"/>
        <v>-76</v>
      </c>
      <c r="I99">
        <f t="shared" si="30"/>
        <v>-137</v>
      </c>
      <c r="J99">
        <f t="shared" si="30"/>
        <v>-301</v>
      </c>
      <c r="K99">
        <f t="shared" si="30"/>
        <v>-537</v>
      </c>
      <c r="M99" s="4">
        <f t="shared" si="31"/>
        <v>-0.22028985507246376</v>
      </c>
      <c r="N99" s="4">
        <f t="shared" si="32"/>
        <v>-0.87246376811594206</v>
      </c>
    </row>
    <row r="100" spans="1:14" x14ac:dyDescent="0.25">
      <c r="A100" s="4">
        <v>14</v>
      </c>
      <c r="B100" s="4">
        <v>-99</v>
      </c>
      <c r="C100" s="4">
        <v>-152</v>
      </c>
      <c r="D100" s="4">
        <v>-300</v>
      </c>
      <c r="E100" s="4">
        <v>-467</v>
      </c>
      <c r="H100">
        <f>B100-B48</f>
        <v>-72</v>
      </c>
      <c r="I100">
        <f>C100-C48</f>
        <v>-128</v>
      </c>
      <c r="J100">
        <f>D100-D48</f>
        <v>-270</v>
      </c>
      <c r="K100">
        <f>E100-E48</f>
        <v>-484</v>
      </c>
      <c r="M100" s="4">
        <f t="shared" si="31"/>
        <v>-0.20869565217391303</v>
      </c>
      <c r="N100" s="4">
        <f t="shared" si="32"/>
        <v>-0.78260869565217395</v>
      </c>
    </row>
    <row r="101" spans="1:14" x14ac:dyDescent="0.25">
      <c r="A101" s="4">
        <v>20</v>
      </c>
      <c r="B101" s="4">
        <v>-108</v>
      </c>
      <c r="C101" s="4">
        <v>-174</v>
      </c>
      <c r="D101" s="4">
        <v>-268</v>
      </c>
      <c r="E101" s="4">
        <v>-404</v>
      </c>
      <c r="H101">
        <f>B101-B47</f>
        <v>-76</v>
      </c>
      <c r="I101">
        <f>C101-C47</f>
        <v>-132</v>
      </c>
      <c r="J101">
        <f>D101-D47</f>
        <v>-251</v>
      </c>
      <c r="K101">
        <f>E101-E47</f>
        <v>-447</v>
      </c>
      <c r="M101" s="4">
        <f t="shared" si="31"/>
        <v>-0.22028985507246376</v>
      </c>
      <c r="N101" s="4">
        <f t="shared" si="32"/>
        <v>-0.72753623188405792</v>
      </c>
    </row>
    <row r="102" spans="1:14" x14ac:dyDescent="0.25">
      <c r="A102" s="4">
        <v>30</v>
      </c>
      <c r="B102" s="4">
        <v>-94</v>
      </c>
      <c r="C102" s="4">
        <v>-144</v>
      </c>
      <c r="D102" s="4">
        <v>-250</v>
      </c>
      <c r="E102" s="4">
        <v>-366</v>
      </c>
      <c r="H102">
        <f t="shared" ref="H102:K103" si="33">B102-B45</f>
        <v>-70</v>
      </c>
      <c r="I102">
        <f t="shared" si="33"/>
        <v>-120</v>
      </c>
      <c r="J102">
        <f t="shared" si="33"/>
        <v>-215</v>
      </c>
      <c r="K102">
        <f t="shared" si="33"/>
        <v>-380</v>
      </c>
      <c r="M102" s="4">
        <f t="shared" si="31"/>
        <v>-0.20289855072463769</v>
      </c>
      <c r="N102" s="4">
        <f t="shared" si="32"/>
        <v>-0.62318840579710144</v>
      </c>
    </row>
    <row r="103" spans="1:14" x14ac:dyDescent="0.25">
      <c r="A103" s="4">
        <v>50</v>
      </c>
      <c r="B103" s="4">
        <v>-73</v>
      </c>
      <c r="C103" s="4">
        <v>-112</v>
      </c>
      <c r="D103" s="4">
        <v>-268</v>
      </c>
      <c r="E103" s="4">
        <v>-396</v>
      </c>
      <c r="H103">
        <f t="shared" si="33"/>
        <v>-66</v>
      </c>
      <c r="I103">
        <f t="shared" si="33"/>
        <v>-118</v>
      </c>
      <c r="J103">
        <f t="shared" si="33"/>
        <v>-216</v>
      </c>
      <c r="K103">
        <f t="shared" si="33"/>
        <v>-383</v>
      </c>
      <c r="M103" s="4">
        <f t="shared" si="31"/>
        <v>-0.19130434782608696</v>
      </c>
      <c r="N103" s="4">
        <f t="shared" si="32"/>
        <v>-0.62608695652173918</v>
      </c>
    </row>
    <row r="105" spans="1:14" x14ac:dyDescent="0.25">
      <c r="B105" s="3" t="s">
        <v>18</v>
      </c>
    </row>
    <row r="106" spans="1:14" x14ac:dyDescent="0.25">
      <c r="A106" s="4">
        <v>50</v>
      </c>
      <c r="B106" s="4">
        <v>-37</v>
      </c>
      <c r="C106" s="4">
        <v>-67</v>
      </c>
      <c r="D106" s="4">
        <v>-240</v>
      </c>
      <c r="E106" s="4">
        <v>-437</v>
      </c>
      <c r="H106">
        <f t="shared" ref="H106:K109" si="34">B106-B51</f>
        <v>-55</v>
      </c>
      <c r="I106">
        <f t="shared" si="34"/>
        <v>-100</v>
      </c>
      <c r="J106">
        <f t="shared" si="34"/>
        <v>-184</v>
      </c>
      <c r="K106">
        <f t="shared" si="34"/>
        <v>-336</v>
      </c>
      <c r="M106" s="4">
        <f>H106/$M$40</f>
        <v>-0.15942028985507245</v>
      </c>
      <c r="N106" s="4">
        <f>J106/$M$40</f>
        <v>-0.53333333333333333</v>
      </c>
    </row>
    <row r="107" spans="1:14" x14ac:dyDescent="0.25">
      <c r="A107" s="4">
        <v>20</v>
      </c>
      <c r="B107" s="4">
        <v>-62</v>
      </c>
      <c r="C107" s="4">
        <v>-113</v>
      </c>
      <c r="D107" s="4">
        <v>-233</v>
      </c>
      <c r="E107" s="4">
        <v>-424</v>
      </c>
      <c r="H107">
        <f t="shared" si="34"/>
        <v>-62</v>
      </c>
      <c r="I107">
        <f t="shared" si="34"/>
        <v>-113</v>
      </c>
      <c r="J107">
        <f t="shared" si="34"/>
        <v>-217</v>
      </c>
      <c r="K107">
        <f t="shared" si="34"/>
        <v>-394</v>
      </c>
      <c r="M107" s="4">
        <f>H107/$M$40</f>
        <v>-0.17971014492753623</v>
      </c>
      <c r="N107" s="4">
        <f>J107/$M$40</f>
        <v>-0.62898550724637681</v>
      </c>
    </row>
    <row r="108" spans="1:14" x14ac:dyDescent="0.25">
      <c r="A108" s="4">
        <v>8</v>
      </c>
      <c r="B108" s="4">
        <v>-81</v>
      </c>
      <c r="C108" s="4">
        <v>-147</v>
      </c>
      <c r="D108" s="4">
        <v>-392</v>
      </c>
      <c r="E108" s="4">
        <v>-711</v>
      </c>
      <c r="H108">
        <f t="shared" si="34"/>
        <v>-62</v>
      </c>
      <c r="I108">
        <f t="shared" si="34"/>
        <v>-113</v>
      </c>
      <c r="J108">
        <f t="shared" si="34"/>
        <v>-337</v>
      </c>
      <c r="K108">
        <f t="shared" si="34"/>
        <v>-610</v>
      </c>
      <c r="M108" s="4">
        <f>H108/$M$40</f>
        <v>-0.17971014492753623</v>
      </c>
      <c r="N108" s="4">
        <f>J108/$M$40</f>
        <v>-0.97681159420289854</v>
      </c>
    </row>
    <row r="109" spans="1:14" x14ac:dyDescent="0.25">
      <c r="A109" s="4">
        <v>14</v>
      </c>
      <c r="B109" s="4">
        <v>-75</v>
      </c>
      <c r="C109" s="4">
        <v>-137</v>
      </c>
      <c r="D109" s="4">
        <v>-282</v>
      </c>
      <c r="E109" s="4">
        <v>-511</v>
      </c>
      <c r="H109">
        <f t="shared" si="34"/>
        <v>-67</v>
      </c>
      <c r="I109">
        <f t="shared" si="34"/>
        <v>-123</v>
      </c>
      <c r="J109">
        <f t="shared" si="34"/>
        <v>-261</v>
      </c>
      <c r="K109">
        <f t="shared" si="34"/>
        <v>-473</v>
      </c>
      <c r="M109" s="4">
        <f>H109/$M$40</f>
        <v>-0.19420289855072465</v>
      </c>
      <c r="N109" s="4">
        <f>J109/$M$40</f>
        <v>-0.75652173913043474</v>
      </c>
    </row>
    <row r="110" spans="1:14" x14ac:dyDescent="0.25">
      <c r="B110" s="3" t="s">
        <v>19</v>
      </c>
    </row>
    <row r="111" spans="1:14" x14ac:dyDescent="0.25">
      <c r="A111" s="4">
        <v>50</v>
      </c>
      <c r="B111" s="4">
        <v>-34</v>
      </c>
      <c r="C111" s="4">
        <v>-28</v>
      </c>
      <c r="D111" s="4">
        <v>-240</v>
      </c>
      <c r="E111" s="4">
        <v>-394</v>
      </c>
      <c r="H111">
        <f t="shared" ref="H111:K114" si="35">B111-B57</f>
        <v>-53</v>
      </c>
      <c r="I111">
        <f t="shared" si="35"/>
        <v>-97</v>
      </c>
      <c r="J111">
        <f t="shared" si="35"/>
        <v>-185</v>
      </c>
      <c r="K111">
        <f t="shared" si="35"/>
        <v>-336</v>
      </c>
      <c r="M111" s="4">
        <f>H111/$M$40</f>
        <v>-0.15362318840579711</v>
      </c>
      <c r="N111" s="4">
        <f>J111/$M$40</f>
        <v>-0.53623188405797106</v>
      </c>
    </row>
    <row r="112" spans="1:14" x14ac:dyDescent="0.25">
      <c r="A112" s="4">
        <v>20</v>
      </c>
      <c r="B112" s="4">
        <v>-59</v>
      </c>
      <c r="C112" s="4">
        <v>-41</v>
      </c>
      <c r="D112" s="4">
        <v>-226</v>
      </c>
      <c r="E112" s="4">
        <v>-354</v>
      </c>
      <c r="H112">
        <f t="shared" si="35"/>
        <v>-59</v>
      </c>
      <c r="I112">
        <f t="shared" si="35"/>
        <v>-114</v>
      </c>
      <c r="J112">
        <f t="shared" si="35"/>
        <v>-204</v>
      </c>
      <c r="K112">
        <f t="shared" si="35"/>
        <v>-370</v>
      </c>
      <c r="M112" s="4">
        <f>H112/$M$40</f>
        <v>-0.17101449275362318</v>
      </c>
      <c r="N112" s="4">
        <f>J112/$M$40</f>
        <v>-0.59130434782608698</v>
      </c>
    </row>
    <row r="113" spans="1:14" x14ac:dyDescent="0.25">
      <c r="A113" s="4">
        <v>8</v>
      </c>
      <c r="B113" s="4">
        <v>-82</v>
      </c>
      <c r="C113" s="4">
        <v>-13</v>
      </c>
      <c r="D113" s="4">
        <v>-392</v>
      </c>
      <c r="E113" s="4">
        <v>-626</v>
      </c>
      <c r="H113">
        <f t="shared" si="35"/>
        <v>-63</v>
      </c>
      <c r="I113">
        <f t="shared" si="35"/>
        <v>-111</v>
      </c>
      <c r="J113">
        <f t="shared" si="35"/>
        <v>-338</v>
      </c>
      <c r="K113">
        <f t="shared" si="35"/>
        <v>-609</v>
      </c>
      <c r="M113" s="4">
        <f>H113/$M$40</f>
        <v>-0.18260869565217391</v>
      </c>
      <c r="N113" s="4">
        <f>J113/$M$40</f>
        <v>-0.97971014492753628</v>
      </c>
    </row>
    <row r="114" spans="1:14" x14ac:dyDescent="0.25">
      <c r="A114" s="4">
        <v>14</v>
      </c>
      <c r="B114" s="4">
        <v>-73</v>
      </c>
      <c r="C114" s="4">
        <v>-43</v>
      </c>
      <c r="D114" s="4">
        <v>-279</v>
      </c>
      <c r="E114" s="4">
        <v>-445</v>
      </c>
      <c r="H114">
        <f t="shared" si="35"/>
        <v>-67</v>
      </c>
      <c r="I114">
        <f t="shared" si="35"/>
        <v>-123</v>
      </c>
      <c r="J114">
        <f t="shared" si="35"/>
        <v>-255</v>
      </c>
      <c r="K114">
        <f t="shared" si="35"/>
        <v>-461</v>
      </c>
      <c r="M114" s="4">
        <f>H114/$M$40</f>
        <v>-0.19420289855072465</v>
      </c>
      <c r="N114" s="4">
        <f>J114/$M$40</f>
        <v>-0.73913043478260865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2016-06-29T18:39:47Z</dcterms:created>
  <dcterms:modified xsi:type="dcterms:W3CDTF">2016-07-06T23:12:59Z</dcterms:modified>
</cp:coreProperties>
</file>