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magdata\LCLS-II-HE\Undulator\Shim signatures\Data\"/>
    </mc:Choice>
  </mc:AlternateContent>
  <bookViews>
    <workbookView xWindow="0" yWindow="0" windowWidth="26565" windowHeight="11025"/>
  </bookViews>
  <sheets>
    <sheet name="Bx Field" sheetId="1" r:id="rId1"/>
  </sheets>
  <calcPr calcId="162913"/>
</workbook>
</file>

<file path=xl/calcChain.xml><?xml version="1.0" encoding="utf-8"?>
<calcChain xmlns="http://schemas.openxmlformats.org/spreadsheetml/2006/main">
  <c r="R6" i="1" l="1"/>
  <c r="R7" i="1"/>
  <c r="R8" i="1"/>
  <c r="R9" i="1"/>
  <c r="R10" i="1"/>
  <c r="R11" i="1"/>
  <c r="R12" i="1"/>
  <c r="R13" i="1"/>
  <c r="R14" i="1"/>
  <c r="R15" i="1"/>
  <c r="R16" i="1"/>
  <c r="R17" i="1"/>
  <c r="R5" i="1"/>
  <c r="Q6" i="1"/>
  <c r="Q7" i="1"/>
  <c r="Q8" i="1"/>
  <c r="Q9" i="1"/>
  <c r="Q10" i="1"/>
  <c r="Q11" i="1"/>
  <c r="Q12" i="1"/>
  <c r="Q13" i="1"/>
  <c r="Q14" i="1"/>
  <c r="Q15" i="1"/>
  <c r="Q16" i="1"/>
  <c r="Q17" i="1"/>
  <c r="Q5" i="1"/>
  <c r="O6" i="1" l="1"/>
  <c r="O7" i="1"/>
  <c r="O8" i="1"/>
  <c r="O9" i="1"/>
  <c r="O10" i="1"/>
  <c r="O11" i="1"/>
  <c r="O12" i="1"/>
  <c r="O13" i="1"/>
  <c r="O14" i="1"/>
  <c r="O15" i="1"/>
  <c r="O16" i="1"/>
  <c r="O17" i="1"/>
  <c r="O5" i="1"/>
  <c r="N6" i="1"/>
  <c r="N7" i="1"/>
  <c r="N8" i="1"/>
  <c r="N9" i="1"/>
  <c r="N10" i="1"/>
  <c r="N11" i="1"/>
  <c r="N12" i="1"/>
  <c r="N13" i="1"/>
  <c r="N14" i="1"/>
  <c r="N15" i="1"/>
  <c r="N16" i="1"/>
  <c r="N17" i="1"/>
  <c r="N5" i="1"/>
  <c r="L6" i="1"/>
  <c r="L7" i="1"/>
  <c r="L8" i="1"/>
  <c r="L9" i="1"/>
  <c r="L10" i="1"/>
  <c r="L11" i="1"/>
  <c r="L12" i="1"/>
  <c r="L13" i="1"/>
  <c r="L14" i="1"/>
  <c r="L15" i="1"/>
  <c r="L16" i="1"/>
  <c r="L17" i="1"/>
  <c r="L5" i="1"/>
  <c r="K6" i="1"/>
  <c r="K7" i="1"/>
  <c r="K8" i="1"/>
  <c r="K9" i="1"/>
  <c r="K10" i="1"/>
  <c r="K11" i="1"/>
  <c r="K12" i="1"/>
  <c r="K13" i="1"/>
  <c r="K14" i="1"/>
  <c r="K15" i="1"/>
  <c r="K16" i="1"/>
  <c r="K17" i="1"/>
  <c r="K5" i="1"/>
  <c r="I6" i="1"/>
  <c r="I7" i="1"/>
  <c r="I8" i="1"/>
  <c r="I9" i="1"/>
  <c r="I10" i="1"/>
  <c r="I11" i="1"/>
  <c r="I12" i="1"/>
  <c r="I13" i="1"/>
  <c r="I14" i="1"/>
  <c r="I15" i="1"/>
  <c r="I16" i="1"/>
  <c r="I17" i="1"/>
  <c r="I5" i="1"/>
  <c r="F6" i="1" l="1"/>
  <c r="F7" i="1"/>
  <c r="F8" i="1"/>
  <c r="F9" i="1"/>
  <c r="F10" i="1"/>
  <c r="F11" i="1"/>
  <c r="F12" i="1"/>
  <c r="F13" i="1"/>
  <c r="F14" i="1"/>
  <c r="F15" i="1"/>
  <c r="F16" i="1"/>
  <c r="F17" i="1"/>
  <c r="F5" i="1"/>
  <c r="C6" i="1" l="1"/>
  <c r="C7" i="1"/>
  <c r="C8" i="1"/>
  <c r="C9" i="1"/>
  <c r="C10" i="1"/>
  <c r="C11" i="1"/>
  <c r="C12" i="1"/>
  <c r="C13" i="1"/>
  <c r="C14" i="1"/>
  <c r="C15" i="1"/>
  <c r="C16" i="1"/>
  <c r="C17" i="1"/>
  <c r="C5" i="1"/>
</calcChain>
</file>

<file path=xl/sharedStrings.xml><?xml version="1.0" encoding="utf-8"?>
<sst xmlns="http://schemas.openxmlformats.org/spreadsheetml/2006/main" count="21" uniqueCount="11">
  <si>
    <t>Gap</t>
  </si>
  <si>
    <t>HESXU</t>
  </si>
  <si>
    <t>Fit</t>
  </si>
  <si>
    <t>2 H slugs</t>
  </si>
  <si>
    <t>I1Bx</t>
  </si>
  <si>
    <t>Bx field</t>
  </si>
  <si>
    <t>2V slugs</t>
  </si>
  <si>
    <r>
      <t>Pole 25</t>
    </r>
    <r>
      <rPr>
        <b/>
        <sz val="11"/>
        <color theme="1"/>
        <rFont val="Calibri"/>
        <family val="2"/>
      </rPr>
      <t>µ</t>
    </r>
    <r>
      <rPr>
        <b/>
        <sz val="11"/>
        <color theme="1"/>
        <rFont val="Calibri"/>
        <family val="2"/>
        <scheme val="minor"/>
      </rPr>
      <t>m</t>
    </r>
  </si>
  <si>
    <t>Pole+2H</t>
  </si>
  <si>
    <t>Pole +2V</t>
  </si>
  <si>
    <t>2V-2H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</si>
</sst>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16" fillId="0" borderId="0" xfId="0" applyFont="1"/>
    <xf numFmtId="1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Bx Signatures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2 H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3"/>
            <c:dispRSqr val="0"/>
            <c:dispEq val="0"/>
          </c:trendline>
          <c:xVal>
            <c:numRef>
              <c:f>'Bx Field'!$A$5:$A$17</c:f>
              <c:numCache>
                <c:formatCode>General</c:formatCode>
                <c:ptCount val="13"/>
                <c:pt idx="0">
                  <c:v>7.2</c:v>
                </c:pt>
                <c:pt idx="1">
                  <c:v>7.5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12</c:v>
                </c:pt>
                <c:pt idx="6">
                  <c:v>15</c:v>
                </c:pt>
                <c:pt idx="7">
                  <c:v>20</c:v>
                </c:pt>
                <c:pt idx="8">
                  <c:v>25</c:v>
                </c:pt>
                <c:pt idx="9">
                  <c:v>33</c:v>
                </c:pt>
                <c:pt idx="10">
                  <c:v>50</c:v>
                </c:pt>
                <c:pt idx="11">
                  <c:v>75</c:v>
                </c:pt>
                <c:pt idx="12">
                  <c:v>100</c:v>
                </c:pt>
              </c:numCache>
            </c:numRef>
          </c:xVal>
          <c:yVal>
            <c:numRef>
              <c:f>'Bx Field'!$B$5:$B$17</c:f>
              <c:numCache>
                <c:formatCode>0.00</c:formatCode>
                <c:ptCount val="13"/>
                <c:pt idx="0">
                  <c:v>7.1896000000000004</c:v>
                </c:pt>
                <c:pt idx="1">
                  <c:v>5.0625999999999998</c:v>
                </c:pt>
                <c:pt idx="2">
                  <c:v>9.2965999999999998</c:v>
                </c:pt>
                <c:pt idx="3">
                  <c:v>3.395</c:v>
                </c:pt>
                <c:pt idx="4">
                  <c:v>10.740600000000001</c:v>
                </c:pt>
                <c:pt idx="5">
                  <c:v>6.4417999999999997</c:v>
                </c:pt>
                <c:pt idx="6">
                  <c:v>8.8529999999999998</c:v>
                </c:pt>
                <c:pt idx="7">
                  <c:v>14.441599999999999</c:v>
                </c:pt>
                <c:pt idx="8">
                  <c:v>18.146999999999998</c:v>
                </c:pt>
                <c:pt idx="9">
                  <c:v>16.6356</c:v>
                </c:pt>
                <c:pt idx="10">
                  <c:v>5.0262000000000002</c:v>
                </c:pt>
                <c:pt idx="11">
                  <c:v>-12.536</c:v>
                </c:pt>
                <c:pt idx="12">
                  <c:v>-20.033799999999999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478-416A-9783-FDD92E0831FF}"/>
            </c:ext>
          </c:extLst>
        </c:ser>
        <c:ser>
          <c:idx val="1"/>
          <c:order val="1"/>
          <c:tx>
            <c:v>2 V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ly"/>
            <c:order val="4"/>
            <c:dispRSqr val="0"/>
            <c:dispEq val="0"/>
          </c:trendline>
          <c:xVal>
            <c:numRef>
              <c:f>'Bx Field'!$A$5:$A$17</c:f>
              <c:numCache>
                <c:formatCode>General</c:formatCode>
                <c:ptCount val="13"/>
                <c:pt idx="0">
                  <c:v>7.2</c:v>
                </c:pt>
                <c:pt idx="1">
                  <c:v>7.5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12</c:v>
                </c:pt>
                <c:pt idx="6">
                  <c:v>15</c:v>
                </c:pt>
                <c:pt idx="7">
                  <c:v>20</c:v>
                </c:pt>
                <c:pt idx="8">
                  <c:v>25</c:v>
                </c:pt>
                <c:pt idx="9">
                  <c:v>33</c:v>
                </c:pt>
                <c:pt idx="10">
                  <c:v>50</c:v>
                </c:pt>
                <c:pt idx="11">
                  <c:v>75</c:v>
                </c:pt>
                <c:pt idx="12">
                  <c:v>100</c:v>
                </c:pt>
              </c:numCache>
            </c:numRef>
          </c:xVal>
          <c:yVal>
            <c:numRef>
              <c:f>'Bx Field'!$E$5:$E$17</c:f>
              <c:numCache>
                <c:formatCode>0.00</c:formatCode>
                <c:ptCount val="13"/>
                <c:pt idx="0">
                  <c:v>5.6193999999999997</c:v>
                </c:pt>
                <c:pt idx="1">
                  <c:v>5.8234000000000004</c:v>
                </c:pt>
                <c:pt idx="2">
                  <c:v>7.0852000000000004</c:v>
                </c:pt>
                <c:pt idx="3">
                  <c:v>6.0244</c:v>
                </c:pt>
                <c:pt idx="4">
                  <c:v>6.6871999999999998</c:v>
                </c:pt>
                <c:pt idx="5">
                  <c:v>10.8902</c:v>
                </c:pt>
                <c:pt idx="6">
                  <c:v>15.2826</c:v>
                </c:pt>
                <c:pt idx="7">
                  <c:v>28.432600000000001</c:v>
                </c:pt>
                <c:pt idx="8">
                  <c:v>39.515000000000001</c:v>
                </c:pt>
                <c:pt idx="9">
                  <c:v>55.557000000000002</c:v>
                </c:pt>
                <c:pt idx="10">
                  <c:v>67.089200000000005</c:v>
                </c:pt>
                <c:pt idx="11">
                  <c:v>59.613799999999998</c:v>
                </c:pt>
                <c:pt idx="12">
                  <c:v>46.453200000000002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385-403E-946E-C7BC3FC26007}"/>
            </c:ext>
          </c:extLst>
        </c:ser>
        <c:ser>
          <c:idx val="2"/>
          <c:order val="2"/>
          <c:tx>
            <c:v>Pole 25um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poly"/>
            <c:order val="4"/>
            <c:dispRSqr val="0"/>
            <c:dispEq val="0"/>
          </c:trendline>
          <c:xVal>
            <c:numRef>
              <c:f>'Bx Field'!$A$5:$A$17</c:f>
              <c:numCache>
                <c:formatCode>General</c:formatCode>
                <c:ptCount val="13"/>
                <c:pt idx="0">
                  <c:v>7.2</c:v>
                </c:pt>
                <c:pt idx="1">
                  <c:v>7.5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12</c:v>
                </c:pt>
                <c:pt idx="6">
                  <c:v>15</c:v>
                </c:pt>
                <c:pt idx="7">
                  <c:v>20</c:v>
                </c:pt>
                <c:pt idx="8">
                  <c:v>25</c:v>
                </c:pt>
                <c:pt idx="9">
                  <c:v>33</c:v>
                </c:pt>
                <c:pt idx="10">
                  <c:v>50</c:v>
                </c:pt>
                <c:pt idx="11">
                  <c:v>75</c:v>
                </c:pt>
                <c:pt idx="12">
                  <c:v>100</c:v>
                </c:pt>
              </c:numCache>
            </c:numRef>
          </c:xVal>
          <c:yVal>
            <c:numRef>
              <c:f>'Bx Field'!$H$5:$H$17</c:f>
              <c:numCache>
                <c:formatCode>0.00</c:formatCode>
                <c:ptCount val="13"/>
                <c:pt idx="0">
                  <c:v>64.720399999999998</c:v>
                </c:pt>
                <c:pt idx="1">
                  <c:v>63.863799999999998</c:v>
                </c:pt>
                <c:pt idx="2">
                  <c:v>62.7166</c:v>
                </c:pt>
                <c:pt idx="3">
                  <c:v>58.684600000000003</c:v>
                </c:pt>
                <c:pt idx="4">
                  <c:v>54.599600000000002</c:v>
                </c:pt>
                <c:pt idx="5">
                  <c:v>47.703800000000001</c:v>
                </c:pt>
                <c:pt idx="6">
                  <c:v>41.336199999999998</c:v>
                </c:pt>
                <c:pt idx="7">
                  <c:v>33.561799999999998</c:v>
                </c:pt>
                <c:pt idx="8">
                  <c:v>25.610600000000002</c:v>
                </c:pt>
                <c:pt idx="9">
                  <c:v>20.808800000000002</c:v>
                </c:pt>
                <c:pt idx="10">
                  <c:v>13.4176</c:v>
                </c:pt>
                <c:pt idx="11">
                  <c:v>8.3154000000000003</c:v>
                </c:pt>
                <c:pt idx="12">
                  <c:v>7.0313999999999997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9DD-4D92-91D6-266714F91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0499976"/>
        <c:axId val="440496368"/>
      </c:scatterChart>
      <c:valAx>
        <c:axId val="440499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Gap 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0496368"/>
        <c:crossesAt val="-50"/>
        <c:crossBetween val="midCat"/>
      </c:valAx>
      <c:valAx>
        <c:axId val="44049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G-cm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04999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r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83961297634608423"/>
          <c:y val="0.16245370370370371"/>
          <c:w val="0.12692296861081517"/>
          <c:h val="0.15972440944881891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Differences in Signatures , Bx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Pole +2H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3"/>
            <c:dispRSqr val="0"/>
            <c:dispEq val="0"/>
          </c:trendline>
          <c:xVal>
            <c:numRef>
              <c:f>'Bx Field'!$A$5:$A$17</c:f>
              <c:numCache>
                <c:formatCode>General</c:formatCode>
                <c:ptCount val="13"/>
                <c:pt idx="0">
                  <c:v>7.2</c:v>
                </c:pt>
                <c:pt idx="1">
                  <c:v>7.5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12</c:v>
                </c:pt>
                <c:pt idx="6">
                  <c:v>15</c:v>
                </c:pt>
                <c:pt idx="7">
                  <c:v>20</c:v>
                </c:pt>
                <c:pt idx="8">
                  <c:v>25</c:v>
                </c:pt>
                <c:pt idx="9">
                  <c:v>33</c:v>
                </c:pt>
                <c:pt idx="10">
                  <c:v>50</c:v>
                </c:pt>
                <c:pt idx="11">
                  <c:v>75</c:v>
                </c:pt>
                <c:pt idx="12">
                  <c:v>100</c:v>
                </c:pt>
              </c:numCache>
            </c:numRef>
          </c:xVal>
          <c:yVal>
            <c:numRef>
              <c:f>'Bx Field'!$K$5:$K$17</c:f>
              <c:numCache>
                <c:formatCode>0.00</c:formatCode>
                <c:ptCount val="13"/>
                <c:pt idx="0">
                  <c:v>71.91</c:v>
                </c:pt>
                <c:pt idx="1">
                  <c:v>68.926400000000001</c:v>
                </c:pt>
                <c:pt idx="2">
                  <c:v>72.013199999999998</c:v>
                </c:pt>
                <c:pt idx="3">
                  <c:v>62.079600000000006</c:v>
                </c:pt>
                <c:pt idx="4">
                  <c:v>65.34020000000001</c:v>
                </c:pt>
                <c:pt idx="5">
                  <c:v>54.145600000000002</c:v>
                </c:pt>
                <c:pt idx="6">
                  <c:v>50.1892</c:v>
                </c:pt>
                <c:pt idx="7">
                  <c:v>48.003399999999999</c:v>
                </c:pt>
                <c:pt idx="8">
                  <c:v>43.757599999999996</c:v>
                </c:pt>
                <c:pt idx="9">
                  <c:v>37.444400000000002</c:v>
                </c:pt>
                <c:pt idx="10">
                  <c:v>18.4438</c:v>
                </c:pt>
                <c:pt idx="11">
                  <c:v>-4.2205999999999992</c:v>
                </c:pt>
                <c:pt idx="12">
                  <c:v>-13.0024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38E-43CA-A796-C5640B6BC142}"/>
            </c:ext>
          </c:extLst>
        </c:ser>
        <c:ser>
          <c:idx val="1"/>
          <c:order val="1"/>
          <c:tx>
            <c:v>Pole +2V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ly"/>
            <c:order val="4"/>
            <c:dispRSqr val="0"/>
            <c:dispEq val="0"/>
          </c:trendline>
          <c:xVal>
            <c:numRef>
              <c:f>'Bx Field'!$A$5:$A$17</c:f>
              <c:numCache>
                <c:formatCode>General</c:formatCode>
                <c:ptCount val="13"/>
                <c:pt idx="0">
                  <c:v>7.2</c:v>
                </c:pt>
                <c:pt idx="1">
                  <c:v>7.5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12</c:v>
                </c:pt>
                <c:pt idx="6">
                  <c:v>15</c:v>
                </c:pt>
                <c:pt idx="7">
                  <c:v>20</c:v>
                </c:pt>
                <c:pt idx="8">
                  <c:v>25</c:v>
                </c:pt>
                <c:pt idx="9">
                  <c:v>33</c:v>
                </c:pt>
                <c:pt idx="10">
                  <c:v>50</c:v>
                </c:pt>
                <c:pt idx="11">
                  <c:v>75</c:v>
                </c:pt>
                <c:pt idx="12">
                  <c:v>100</c:v>
                </c:pt>
              </c:numCache>
            </c:numRef>
          </c:xVal>
          <c:yVal>
            <c:numRef>
              <c:f>'Bx Field'!$N$5:$N$17</c:f>
              <c:numCache>
                <c:formatCode>0.00</c:formatCode>
                <c:ptCount val="13"/>
                <c:pt idx="0">
                  <c:v>70.339799999999997</c:v>
                </c:pt>
                <c:pt idx="1">
                  <c:v>69.687200000000004</c:v>
                </c:pt>
                <c:pt idx="2">
                  <c:v>69.8018</c:v>
                </c:pt>
                <c:pt idx="3">
                  <c:v>64.709000000000003</c:v>
                </c:pt>
                <c:pt idx="4">
                  <c:v>61.286799999999999</c:v>
                </c:pt>
                <c:pt idx="5">
                  <c:v>58.594000000000001</c:v>
                </c:pt>
                <c:pt idx="6">
                  <c:v>56.6188</c:v>
                </c:pt>
                <c:pt idx="7">
                  <c:v>61.994399999999999</c:v>
                </c:pt>
                <c:pt idx="8">
                  <c:v>65.125600000000006</c:v>
                </c:pt>
                <c:pt idx="9">
                  <c:v>76.365800000000007</c:v>
                </c:pt>
                <c:pt idx="10">
                  <c:v>80.506799999999998</c:v>
                </c:pt>
                <c:pt idx="11">
                  <c:v>67.929199999999994</c:v>
                </c:pt>
                <c:pt idx="12">
                  <c:v>53.4846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38E-43CA-A796-C5640B6BC142}"/>
            </c:ext>
          </c:extLst>
        </c:ser>
        <c:ser>
          <c:idx val="2"/>
          <c:order val="2"/>
          <c:tx>
            <c:v>2V-2H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poly"/>
            <c:order val="4"/>
            <c:dispRSqr val="0"/>
            <c:dispEq val="0"/>
          </c:trendline>
          <c:xVal>
            <c:numRef>
              <c:f>'Bx Field'!$A$5:$A$17</c:f>
              <c:numCache>
                <c:formatCode>General</c:formatCode>
                <c:ptCount val="13"/>
                <c:pt idx="0">
                  <c:v>7.2</c:v>
                </c:pt>
                <c:pt idx="1">
                  <c:v>7.5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12</c:v>
                </c:pt>
                <c:pt idx="6">
                  <c:v>15</c:v>
                </c:pt>
                <c:pt idx="7">
                  <c:v>20</c:v>
                </c:pt>
                <c:pt idx="8">
                  <c:v>25</c:v>
                </c:pt>
                <c:pt idx="9">
                  <c:v>33</c:v>
                </c:pt>
                <c:pt idx="10">
                  <c:v>50</c:v>
                </c:pt>
                <c:pt idx="11">
                  <c:v>75</c:v>
                </c:pt>
                <c:pt idx="12">
                  <c:v>100</c:v>
                </c:pt>
              </c:numCache>
            </c:numRef>
          </c:xVal>
          <c:yVal>
            <c:numRef>
              <c:f>'Bx Field'!$Q$5:$Q$17</c:f>
              <c:numCache>
                <c:formatCode>0.00</c:formatCode>
                <c:ptCount val="13"/>
                <c:pt idx="0">
                  <c:v>-1.5702000000000007</c:v>
                </c:pt>
                <c:pt idx="1">
                  <c:v>0.76080000000000059</c:v>
                </c:pt>
                <c:pt idx="2">
                  <c:v>-2.2113999999999994</c:v>
                </c:pt>
                <c:pt idx="3">
                  <c:v>2.6294</c:v>
                </c:pt>
                <c:pt idx="4">
                  <c:v>-4.0534000000000008</c:v>
                </c:pt>
                <c:pt idx="5">
                  <c:v>4.4484000000000004</c:v>
                </c:pt>
                <c:pt idx="6">
                  <c:v>6.4296000000000006</c:v>
                </c:pt>
                <c:pt idx="7">
                  <c:v>13.991000000000001</c:v>
                </c:pt>
                <c:pt idx="8">
                  <c:v>21.368000000000002</c:v>
                </c:pt>
                <c:pt idx="9">
                  <c:v>38.921400000000006</c:v>
                </c:pt>
                <c:pt idx="10">
                  <c:v>62.063000000000002</c:v>
                </c:pt>
                <c:pt idx="11">
                  <c:v>72.149799999999999</c:v>
                </c:pt>
                <c:pt idx="12">
                  <c:v>66.486999999999995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E89-4367-8B4C-C7898ABB0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6444752"/>
        <c:axId val="596440816"/>
      </c:scatterChart>
      <c:valAx>
        <c:axId val="5964447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Gap(mm)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6440816"/>
        <c:crossesAt val="-20"/>
        <c:crossBetween val="midCat"/>
      </c:valAx>
      <c:valAx>
        <c:axId val="596440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G-cm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64447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r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7819258530183727"/>
          <c:y val="0.17171296296296298"/>
          <c:w val="0.21807414698162733"/>
          <c:h val="0.1603025663458734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185737</xdr:rowOff>
    </xdr:from>
    <xdr:to>
      <xdr:col>10</xdr:col>
      <xdr:colOff>414337</xdr:colOff>
      <xdr:row>32</xdr:row>
      <xdr:rowOff>71437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9525</xdr:colOff>
      <xdr:row>18</xdr:row>
      <xdr:rowOff>4762</xdr:rowOff>
    </xdr:from>
    <xdr:to>
      <xdr:col>18</xdr:col>
      <xdr:colOff>314325</xdr:colOff>
      <xdr:row>32</xdr:row>
      <xdr:rowOff>80962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tabSelected="1" topLeftCell="A10" workbookViewId="0">
      <selection activeCell="O35" sqref="O35"/>
    </sheetView>
  </sheetViews>
  <sheetFormatPr defaultRowHeight="15" x14ac:dyDescent="0.25"/>
  <cols>
    <col min="1" max="1" width="9.7109375" bestFit="1" customWidth="1"/>
    <col min="2" max="2" width="12.140625" bestFit="1" customWidth="1"/>
    <col min="3" max="3" width="7.7109375" bestFit="1" customWidth="1"/>
    <col min="5" max="5" width="9" bestFit="1" customWidth="1"/>
    <col min="8" max="8" width="10.28515625" bestFit="1" customWidth="1"/>
  </cols>
  <sheetData>
    <row r="1" spans="1:18" x14ac:dyDescent="0.25">
      <c r="A1" s="2">
        <v>44831</v>
      </c>
      <c r="B1" s="3" t="s">
        <v>1</v>
      </c>
      <c r="C1" s="1" t="s">
        <v>5</v>
      </c>
    </row>
    <row r="2" spans="1:18" x14ac:dyDescent="0.25">
      <c r="A2" s="3"/>
      <c r="B2" s="3" t="s">
        <v>3</v>
      </c>
      <c r="E2" s="3" t="s">
        <v>6</v>
      </c>
      <c r="F2" s="4"/>
      <c r="H2" s="3" t="s">
        <v>7</v>
      </c>
      <c r="I2" s="4"/>
      <c r="J2" s="4"/>
      <c r="K2" s="3" t="s">
        <v>8</v>
      </c>
      <c r="L2" s="4"/>
      <c r="N2" s="3" t="s">
        <v>9</v>
      </c>
      <c r="Q2" s="3" t="s">
        <v>10</v>
      </c>
    </row>
    <row r="3" spans="1:18" x14ac:dyDescent="0.25">
      <c r="A3" s="3"/>
      <c r="B3" s="3"/>
      <c r="E3" s="4"/>
      <c r="F3" s="4"/>
      <c r="H3" s="4"/>
      <c r="I3" s="4"/>
      <c r="J3" s="4"/>
      <c r="K3" s="4"/>
      <c r="L3" s="4"/>
    </row>
    <row r="4" spans="1:18" x14ac:dyDescent="0.25">
      <c r="A4" s="3" t="s">
        <v>0</v>
      </c>
      <c r="B4" s="3" t="s">
        <v>4</v>
      </c>
      <c r="C4" s="3" t="s">
        <v>2</v>
      </c>
      <c r="E4" s="3" t="s">
        <v>4</v>
      </c>
      <c r="F4" s="3" t="s">
        <v>2</v>
      </c>
      <c r="H4" s="3" t="s">
        <v>4</v>
      </c>
      <c r="I4" s="3" t="s">
        <v>2</v>
      </c>
      <c r="J4" s="4"/>
      <c r="K4" s="3" t="s">
        <v>4</v>
      </c>
      <c r="L4" s="3" t="s">
        <v>2</v>
      </c>
      <c r="N4" s="3" t="s">
        <v>4</v>
      </c>
      <c r="O4" s="3" t="s">
        <v>2</v>
      </c>
      <c r="Q4" s="3" t="s">
        <v>4</v>
      </c>
      <c r="R4" s="3" t="s">
        <v>2</v>
      </c>
    </row>
    <row r="5" spans="1:18" x14ac:dyDescent="0.25">
      <c r="A5" s="4">
        <v>7.2</v>
      </c>
      <c r="B5" s="6">
        <v>7.1896000000000004</v>
      </c>
      <c r="C5" s="5">
        <f>0.0002236*A5^3-0.041133*A5^2+1.7298*A5-5.32</f>
        <v>5.085683532800001</v>
      </c>
      <c r="D5" s="6"/>
      <c r="E5" s="5">
        <v>5.6193999999999997</v>
      </c>
      <c r="F5" s="5">
        <f>0.000007934512*A5^4-0.001534487*A5^3+0.07178893*A5^2+0.741728*A5-4.4235</f>
        <v>4.087058620715827</v>
      </c>
      <c r="G5" s="6"/>
      <c r="H5" s="5">
        <v>64.720399999999998</v>
      </c>
      <c r="I5" s="5">
        <f>0.000005805231*A5^4-0.001444785*A5^3+0.1299775*A5^2-5.245111*A5+96.0836</f>
        <v>64.533172182514079</v>
      </c>
      <c r="J5" s="4"/>
      <c r="K5" s="5">
        <f>B5+H5</f>
        <v>71.91</v>
      </c>
      <c r="L5" s="5">
        <f>-0.00002931269*A5^3+0.01104705*A5^2-1.75102*A5+80.12722</f>
        <v>68.081614169082869</v>
      </c>
      <c r="N5" s="5">
        <f>E5+H5</f>
        <v>70.339799999999997</v>
      </c>
      <c r="O5" s="5">
        <f>0.00001373974*A5^4-0.002979272*A5^3+0.2017665*A5^2-4.503383*A5+91.66</f>
        <v>68.620134423967741</v>
      </c>
      <c r="Q5" s="5">
        <f>E5-B5</f>
        <v>-1.5702000000000007</v>
      </c>
      <c r="R5" s="5">
        <f>0.00000684017*A5^4-0.0015334*A5^3+0.0982563*A5^2-0.655454*A5-1.11237</f>
        <v>-1.2919885168404475</v>
      </c>
    </row>
    <row r="6" spans="1:18" x14ac:dyDescent="0.25">
      <c r="A6" s="4">
        <v>7.5</v>
      </c>
      <c r="B6" s="6">
        <v>5.0625999999999998</v>
      </c>
      <c r="C6" s="5">
        <f t="shared" ref="C6:C17" si="0">0.0002236*A6^3-0.041133*A6^2+1.7298*A6-5.32</f>
        <v>5.434099999999999</v>
      </c>
      <c r="D6" s="6"/>
      <c r="E6" s="5">
        <v>5.8234000000000004</v>
      </c>
      <c r="F6" s="5">
        <f t="shared" ref="F6:F17" si="1">0.000007934512*A6^4-0.001534487*A6^3+0.07178893*A6^2+0.741728*A6-4.4235</f>
        <v>4.5553309012500014</v>
      </c>
      <c r="G6" s="6"/>
      <c r="H6" s="5">
        <v>63.863799999999998</v>
      </c>
      <c r="I6" s="5">
        <f t="shared" ref="I6:I17" si="2">0.000005805231*A6^4-0.001444785*A6^3+0.1299775*A6^2-5.245111*A6+96.0836</f>
        <v>63.465351316835942</v>
      </c>
      <c r="J6" s="4"/>
      <c r="K6" s="5">
        <f t="shared" ref="K6:K17" si="3">B6+H6</f>
        <v>68.926400000000001</v>
      </c>
      <c r="L6" s="5">
        <f t="shared" ref="L6:L17" si="4">-0.00002931269*A6^3+0.01104705*A6^2-1.75102*A6+80.12722</f>
        <v>67.603600271406236</v>
      </c>
      <c r="N6" s="5">
        <f t="shared" ref="N6:N17" si="5">E6+H6</f>
        <v>69.687200000000004</v>
      </c>
      <c r="O6" s="5">
        <f t="shared" ref="O6:O17" si="6">0.00001373974*A6^4-0.002979272*A6^3+0.2017665*A6^2-4.503383*A6+91.66</f>
        <v>68.020586146093734</v>
      </c>
      <c r="Q6" s="5">
        <f t="shared" ref="Q6:Q17" si="7">E6-B6</f>
        <v>0.76080000000000059</v>
      </c>
      <c r="R6" s="5">
        <f t="shared" ref="R6:R17" si="8">0.00000684017*A6^4-0.0015334*A6^3+0.0982563*A6^2-0.655454*A6-1.11237</f>
        <v>-1.1266185246093741</v>
      </c>
    </row>
    <row r="7" spans="1:18" x14ac:dyDescent="0.25">
      <c r="A7" s="4">
        <v>8</v>
      </c>
      <c r="B7" s="6">
        <v>9.2965999999999998</v>
      </c>
      <c r="C7" s="5">
        <f t="shared" si="0"/>
        <v>6.0003712</v>
      </c>
      <c r="D7" s="6"/>
      <c r="E7" s="5">
        <v>7.0852000000000004</v>
      </c>
      <c r="F7" s="5">
        <f t="shared" si="1"/>
        <v>5.3516579371520008</v>
      </c>
      <c r="G7" s="6"/>
      <c r="H7" s="5">
        <v>62.7166</v>
      </c>
      <c r="I7" s="5">
        <f t="shared" si="2"/>
        <v>61.725320306176009</v>
      </c>
      <c r="J7" s="4"/>
      <c r="K7" s="5">
        <f t="shared" si="3"/>
        <v>72.013199999999998</v>
      </c>
      <c r="L7" s="5">
        <f t="shared" si="4"/>
        <v>66.811063102719999</v>
      </c>
      <c r="N7" s="5">
        <f t="shared" si="5"/>
        <v>69.8018</v>
      </c>
      <c r="O7" s="5">
        <f t="shared" si="6"/>
        <v>67.076882711039985</v>
      </c>
      <c r="Q7" s="5">
        <f t="shared" si="7"/>
        <v>-2.2113999999999994</v>
      </c>
      <c r="R7" s="5">
        <f t="shared" si="8"/>
        <v>-0.82468226367999953</v>
      </c>
    </row>
    <row r="8" spans="1:18" x14ac:dyDescent="0.25">
      <c r="A8" s="4">
        <v>9</v>
      </c>
      <c r="B8" s="6">
        <v>3.395</v>
      </c>
      <c r="C8" s="5">
        <f t="shared" si="0"/>
        <v>7.0794314000000007</v>
      </c>
      <c r="D8" s="6"/>
      <c r="E8" s="5">
        <v>6.0244</v>
      </c>
      <c r="F8" s="5">
        <f t="shared" si="1"/>
        <v>7.0003726402320021</v>
      </c>
      <c r="G8" s="6"/>
      <c r="H8" s="5">
        <v>58.684600000000003</v>
      </c>
      <c r="I8" s="5">
        <f t="shared" si="2"/>
        <v>58.390618355591002</v>
      </c>
      <c r="J8" s="4"/>
      <c r="K8" s="5">
        <f t="shared" si="3"/>
        <v>62.079600000000006</v>
      </c>
      <c r="L8" s="5">
        <f t="shared" si="4"/>
        <v>65.241482098989991</v>
      </c>
      <c r="N8" s="5">
        <f t="shared" si="5"/>
        <v>64.709000000000003</v>
      </c>
      <c r="O8" s="5">
        <f t="shared" si="6"/>
        <v>65.390896646139993</v>
      </c>
      <c r="Q8" s="5">
        <f t="shared" si="7"/>
        <v>2.6294</v>
      </c>
      <c r="R8" s="5">
        <f t="shared" si="8"/>
        <v>-0.12566594462999947</v>
      </c>
    </row>
    <row r="9" spans="1:18" x14ac:dyDescent="0.25">
      <c r="A9" s="4">
        <v>10</v>
      </c>
      <c r="B9" s="6">
        <v>10.740600000000001</v>
      </c>
      <c r="C9" s="5">
        <f t="shared" si="0"/>
        <v>8.0883000000000003</v>
      </c>
      <c r="D9" s="6"/>
      <c r="E9" s="5">
        <v>6.6871999999999998</v>
      </c>
      <c r="F9" s="5">
        <f t="shared" si="1"/>
        <v>8.7175311200000003</v>
      </c>
      <c r="G9" s="6"/>
      <c r="H9" s="5">
        <v>54.599600000000002</v>
      </c>
      <c r="I9" s="5">
        <f t="shared" si="2"/>
        <v>55.243507310000005</v>
      </c>
      <c r="J9" s="4"/>
      <c r="K9" s="5">
        <f t="shared" si="3"/>
        <v>65.34020000000001</v>
      </c>
      <c r="L9" s="5">
        <f t="shared" si="4"/>
        <v>63.692412309999995</v>
      </c>
      <c r="N9" s="5">
        <f t="shared" si="5"/>
        <v>61.286799999999999</v>
      </c>
      <c r="O9" s="5">
        <f t="shared" si="6"/>
        <v>63.960945399999993</v>
      </c>
      <c r="Q9" s="5">
        <f t="shared" si="7"/>
        <v>-4.0534000000000008</v>
      </c>
      <c r="R9" s="5">
        <f t="shared" si="8"/>
        <v>0.69372170000000133</v>
      </c>
    </row>
    <row r="10" spans="1:18" x14ac:dyDescent="0.25">
      <c r="A10" s="4">
        <v>12</v>
      </c>
      <c r="B10" s="6">
        <v>6.4417999999999997</v>
      </c>
      <c r="C10" s="5">
        <f t="shared" si="0"/>
        <v>9.9008287999999993</v>
      </c>
      <c r="D10" s="6"/>
      <c r="E10" s="5">
        <v>10.8902</v>
      </c>
      <c r="F10" s="5">
        <f t="shared" si="1"/>
        <v>12.327778424832001</v>
      </c>
      <c r="G10" s="6"/>
      <c r="H10" s="5">
        <v>47.703800000000001</v>
      </c>
      <c r="I10" s="5">
        <f t="shared" si="2"/>
        <v>49.48281679001601</v>
      </c>
      <c r="J10" s="4"/>
      <c r="K10" s="5">
        <f t="shared" si="3"/>
        <v>54.145600000000002</v>
      </c>
      <c r="L10" s="5">
        <f t="shared" si="4"/>
        <v>60.65510287168</v>
      </c>
      <c r="N10" s="5">
        <f t="shared" si="5"/>
        <v>58.594000000000001</v>
      </c>
      <c r="O10" s="5">
        <f t="shared" si="6"/>
        <v>61.810505232639983</v>
      </c>
      <c r="Q10" s="5">
        <f t="shared" si="7"/>
        <v>4.4484000000000004</v>
      </c>
      <c r="R10" s="5">
        <f t="shared" si="8"/>
        <v>2.6632117651199989</v>
      </c>
    </row>
    <row r="11" spans="1:18" x14ac:dyDescent="0.25">
      <c r="A11" s="4">
        <v>15</v>
      </c>
      <c r="B11" s="6">
        <v>8.8529999999999998</v>
      </c>
      <c r="C11" s="5">
        <f t="shared" si="0"/>
        <v>12.126725</v>
      </c>
      <c r="D11" s="6"/>
      <c r="E11" s="5">
        <v>15.2826</v>
      </c>
      <c r="F11" s="5">
        <f t="shared" si="1"/>
        <v>18.077720295000002</v>
      </c>
      <c r="G11" s="6"/>
      <c r="H11" s="5">
        <v>41.336199999999998</v>
      </c>
      <c r="I11" s="5">
        <f t="shared" si="2"/>
        <v>42.069612944375002</v>
      </c>
      <c r="J11" s="4"/>
      <c r="K11" s="5">
        <f t="shared" si="3"/>
        <v>50.1892</v>
      </c>
      <c r="L11" s="5">
        <f t="shared" si="4"/>
        <v>56.248575921249994</v>
      </c>
      <c r="N11" s="5">
        <f t="shared" si="5"/>
        <v>56.6188</v>
      </c>
      <c r="O11" s="5">
        <f t="shared" si="6"/>
        <v>60.147248837499987</v>
      </c>
      <c r="Q11" s="5">
        <f t="shared" si="7"/>
        <v>6.4296000000000006</v>
      </c>
      <c r="R11" s="5">
        <f t="shared" si="8"/>
        <v>6.3345461062500021</v>
      </c>
    </row>
    <row r="12" spans="1:18" x14ac:dyDescent="0.25">
      <c r="A12" s="4">
        <v>20</v>
      </c>
      <c r="B12" s="6">
        <v>14.441599999999999</v>
      </c>
      <c r="C12" s="5">
        <f t="shared" si="0"/>
        <v>14.611600000000003</v>
      </c>
      <c r="D12" s="6"/>
      <c r="E12" s="5">
        <v>28.432600000000001</v>
      </c>
      <c r="F12" s="5">
        <f t="shared" si="1"/>
        <v>28.120257920000004</v>
      </c>
      <c r="G12" s="6"/>
      <c r="H12" s="5">
        <v>33.561799999999998</v>
      </c>
      <c r="I12" s="5">
        <f t="shared" si="2"/>
        <v>32.542936960000006</v>
      </c>
      <c r="J12" s="4"/>
      <c r="K12" s="5">
        <f t="shared" si="3"/>
        <v>48.003399999999999</v>
      </c>
      <c r="L12" s="5">
        <f t="shared" si="4"/>
        <v>49.291138479999987</v>
      </c>
      <c r="N12" s="5">
        <f t="shared" si="5"/>
        <v>61.994399999999999</v>
      </c>
      <c r="O12" s="5">
        <f t="shared" si="6"/>
        <v>60.663122399999992</v>
      </c>
      <c r="Q12" s="5">
        <f t="shared" si="7"/>
        <v>13.991000000000001</v>
      </c>
      <c r="R12" s="5">
        <f t="shared" si="8"/>
        <v>13.908297200000002</v>
      </c>
    </row>
    <row r="13" spans="1:18" x14ac:dyDescent="0.25">
      <c r="A13" s="4">
        <v>25</v>
      </c>
      <c r="B13" s="6">
        <v>18.146999999999998</v>
      </c>
      <c r="C13" s="5">
        <f t="shared" si="0"/>
        <v>15.710624999999993</v>
      </c>
      <c r="D13" s="6"/>
      <c r="E13" s="5">
        <v>39.515000000000001</v>
      </c>
      <c r="F13" s="5">
        <f t="shared" si="1"/>
        <v>38.110840625000016</v>
      </c>
      <c r="G13" s="6"/>
      <c r="H13" s="5">
        <v>25.610600000000002</v>
      </c>
      <c r="I13" s="5">
        <f t="shared" si="2"/>
        <v>25.884665234375007</v>
      </c>
      <c r="J13" s="4"/>
      <c r="K13" s="5">
        <f t="shared" si="3"/>
        <v>43.757599999999996</v>
      </c>
      <c r="L13" s="5">
        <f t="shared" si="4"/>
        <v>42.798115468749991</v>
      </c>
      <c r="N13" s="5">
        <f t="shared" si="5"/>
        <v>65.125600000000006</v>
      </c>
      <c r="O13" s="5">
        <f t="shared" si="6"/>
        <v>63.995448437499974</v>
      </c>
      <c r="Q13" s="5">
        <f t="shared" si="7"/>
        <v>21.368000000000002</v>
      </c>
      <c r="R13" s="5">
        <f t="shared" si="8"/>
        <v>22.624033906250006</v>
      </c>
    </row>
    <row r="14" spans="1:18" x14ac:dyDescent="0.25">
      <c r="A14" s="4">
        <v>33</v>
      </c>
      <c r="B14" s="6">
        <v>16.6356</v>
      </c>
      <c r="C14" s="5">
        <f t="shared" si="0"/>
        <v>15.005076199999991</v>
      </c>
      <c r="D14" s="6"/>
      <c r="E14" s="5">
        <v>55.557000000000002</v>
      </c>
      <c r="F14" s="5">
        <f t="shared" si="1"/>
        <v>52.496513856552006</v>
      </c>
      <c r="G14" s="6"/>
      <c r="H14" s="5">
        <v>20.808800000000002</v>
      </c>
      <c r="I14" s="5">
        <f t="shared" si="2"/>
        <v>19.503741307750985</v>
      </c>
      <c r="J14" s="4"/>
      <c r="K14" s="5">
        <f t="shared" si="3"/>
        <v>37.444400000000002</v>
      </c>
      <c r="L14" s="5">
        <f t="shared" si="4"/>
        <v>33.320387309469993</v>
      </c>
      <c r="N14" s="5">
        <f t="shared" si="5"/>
        <v>76.365800000000007</v>
      </c>
      <c r="O14" s="5">
        <f t="shared" si="6"/>
        <v>72.000227836539949</v>
      </c>
      <c r="Q14" s="5">
        <f t="shared" si="7"/>
        <v>38.921400000000006</v>
      </c>
      <c r="R14" s="5">
        <f t="shared" si="8"/>
        <v>37.264864146569998</v>
      </c>
    </row>
    <row r="15" spans="1:18" x14ac:dyDescent="0.25">
      <c r="A15" s="4">
        <v>50</v>
      </c>
      <c r="B15" s="6">
        <v>5.0262000000000002</v>
      </c>
      <c r="C15" s="5">
        <f t="shared" si="0"/>
        <v>6.2874999999999872</v>
      </c>
      <c r="D15" s="6"/>
      <c r="E15" s="5">
        <v>67.089200000000005</v>
      </c>
      <c r="F15" s="5">
        <f t="shared" si="1"/>
        <v>69.915050000000022</v>
      </c>
      <c r="G15" s="6"/>
      <c r="H15" s="5">
        <v>13.4176</v>
      </c>
      <c r="I15" s="5">
        <f t="shared" si="2"/>
        <v>14.456368749999982</v>
      </c>
      <c r="J15" s="4"/>
      <c r="K15" s="5">
        <f t="shared" si="3"/>
        <v>18.4438</v>
      </c>
      <c r="L15" s="5">
        <f t="shared" si="4"/>
        <v>16.529758749999985</v>
      </c>
      <c r="N15" s="5">
        <f t="shared" si="5"/>
        <v>80.506799999999998</v>
      </c>
      <c r="O15" s="5">
        <f t="shared" si="6"/>
        <v>84.371474999999975</v>
      </c>
      <c r="Q15" s="5">
        <f t="shared" si="7"/>
        <v>62.063000000000002</v>
      </c>
      <c r="R15" s="5">
        <f t="shared" si="8"/>
        <v>62.831742500000004</v>
      </c>
    </row>
    <row r="16" spans="1:18" x14ac:dyDescent="0.25">
      <c r="A16" s="4">
        <v>75</v>
      </c>
      <c r="B16" s="6">
        <v>-12.536</v>
      </c>
      <c r="C16" s="5">
        <f t="shared" si="0"/>
        <v>-12.626874999999991</v>
      </c>
      <c r="D16" s="6"/>
      <c r="E16" s="5">
        <v>59.613799999999998</v>
      </c>
      <c r="F16" s="5">
        <f t="shared" si="1"/>
        <v>58.71004687500006</v>
      </c>
      <c r="G16" s="6"/>
      <c r="H16" s="5">
        <v>8.3154000000000003</v>
      </c>
      <c r="I16" s="5">
        <f t="shared" si="2"/>
        <v>7.9861777343750333</v>
      </c>
      <c r="J16" s="4"/>
      <c r="K16" s="5">
        <f t="shared" si="3"/>
        <v>-4.2205999999999992</v>
      </c>
      <c r="L16" s="5">
        <f t="shared" si="4"/>
        <v>-1.4259148437500215</v>
      </c>
      <c r="N16" s="5">
        <f t="shared" si="5"/>
        <v>67.929199999999994</v>
      </c>
      <c r="O16" s="5">
        <f t="shared" si="6"/>
        <v>66.696423437500044</v>
      </c>
      <c r="Q16" s="5">
        <f t="shared" si="7"/>
        <v>72.149799999999999</v>
      </c>
      <c r="R16" s="5">
        <f t="shared" si="8"/>
        <v>71.944396406250036</v>
      </c>
    </row>
    <row r="17" spans="1:18" x14ac:dyDescent="0.25">
      <c r="A17" s="4">
        <v>100</v>
      </c>
      <c r="B17" s="6">
        <v>-20.033799999999999</v>
      </c>
      <c r="C17" s="5">
        <f t="shared" si="0"/>
        <v>-20.070000000000057</v>
      </c>
      <c r="D17" s="6"/>
      <c r="E17" s="5">
        <v>46.453200000000002</v>
      </c>
      <c r="F17" s="5">
        <f t="shared" si="1"/>
        <v>46.60280000000018</v>
      </c>
      <c r="G17" s="6"/>
      <c r="H17" s="5">
        <v>7.0313999999999997</v>
      </c>
      <c r="I17" s="5">
        <f t="shared" si="2"/>
        <v>7.0855999999998431</v>
      </c>
      <c r="J17" s="4"/>
      <c r="K17" s="5">
        <f t="shared" si="3"/>
        <v>-13.0024</v>
      </c>
      <c r="L17" s="5">
        <f t="shared" si="4"/>
        <v>-13.816970000000026</v>
      </c>
      <c r="N17" s="5">
        <f t="shared" si="5"/>
        <v>53.4846</v>
      </c>
      <c r="O17" s="5">
        <f t="shared" si="6"/>
        <v>53.688699999999898</v>
      </c>
      <c r="Q17" s="5">
        <f t="shared" si="7"/>
        <v>66.486999999999995</v>
      </c>
      <c r="R17" s="5">
        <f t="shared" si="8"/>
        <v>66.522229999999951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Bx Field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2022-10-04T22:48:25Z</cp:lastPrinted>
  <dcterms:created xsi:type="dcterms:W3CDTF">2022-09-28T18:30:34Z</dcterms:created>
  <dcterms:modified xsi:type="dcterms:W3CDTF">2022-10-04T22:48:29Z</dcterms:modified>
</cp:coreProperties>
</file>