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S:\magdata\LCLS-II-HE\Undulator\HE_SXU_030\"/>
    </mc:Choice>
  </mc:AlternateContent>
  <xr:revisionPtr revIDLastSave="0" documentId="13_ncr:1_{D8F4504D-FAA3-4B18-8522-2325AE5D79EE}" xr6:coauthVersionLast="47" xr6:coauthVersionMax="47" xr10:uidLastSave="{00000000-0000-0000-0000-000000000000}"/>
  <bookViews>
    <workbookView xWindow="6900" yWindow="4500" windowWidth="21600" windowHeight="127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8" i="1"/>
  <c r="C7" i="1"/>
  <c r="E8" i="1"/>
  <c r="E7" i="1"/>
  <c r="D18" i="1"/>
  <c r="D19" i="1"/>
  <c r="D8" i="1"/>
  <c r="D7" i="1"/>
  <c r="C8" i="1"/>
  <c r="D20" i="1" l="1"/>
  <c r="E9" i="1"/>
  <c r="D9" i="1"/>
  <c r="C19" i="1"/>
  <c r="C9" i="1"/>
</calcChain>
</file>

<file path=xl/sharedStrings.xml><?xml version="1.0" encoding="utf-8"?>
<sst xmlns="http://schemas.openxmlformats.org/spreadsheetml/2006/main" count="40" uniqueCount="27">
  <si>
    <t>US Spring Stack SN</t>
  </si>
  <si>
    <t>Upstream</t>
  </si>
  <si>
    <t>Downstream</t>
  </si>
  <si>
    <t>DS Spring Stack SN</t>
  </si>
  <si>
    <t>US Ref Gap (URG)</t>
  </si>
  <si>
    <t>US Corr Fac (Uf)</t>
  </si>
  <si>
    <t>DS Corr Fac (Df)</t>
  </si>
  <si>
    <t>US Init Contact (UICG)</t>
  </si>
  <si>
    <t>DS Init Contact (DICG)</t>
  </si>
  <si>
    <t>US final Contact (DFCG)</t>
  </si>
  <si>
    <t>DS final Contact (DFCG)</t>
  </si>
  <si>
    <t>US Target Lockoug Gap (UTLG)</t>
  </si>
  <si>
    <t>DS Target Lockoug Gap (DTLG)</t>
  </si>
  <si>
    <t>US Acutal Lockout Gap (UALG)</t>
  </si>
  <si>
    <t>DS Acutal Lockout Gap (DALG)</t>
  </si>
  <si>
    <t>US trim amount</t>
  </si>
  <si>
    <t>DS trim amount</t>
  </si>
  <si>
    <t>Round 1</t>
  </si>
  <si>
    <t>Round 2</t>
  </si>
  <si>
    <t>Round 3</t>
  </si>
  <si>
    <t>FROM SPRING STACK SORT LIST</t>
  </si>
  <si>
    <t>UNCHANGED</t>
  </si>
  <si>
    <t>MEASURED</t>
  </si>
  <si>
    <t>CALCULATED</t>
  </si>
  <si>
    <t>DS Ref Gap (DRG)</t>
  </si>
  <si>
    <t>29L467-032</t>
  </si>
  <si>
    <t>29L467-017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</si>
</sst>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2" borderId="0" xfId="0" applyNumberFormat="1" applyFill="1"/>
    <xf numFmtId="2" fontId="0" fillId="0" borderId="0" xfId="0" applyNumberFormat="1"/>
    <xf numFmtId="0" fontId="1" fillId="0" borderId="0" xfId="0" applyFont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tabSelected="1" zoomScale="115" zoomScaleNormal="115" workbookViewId="0">
      <selection activeCell="E9" sqref="E9"/>
    </sheetView>
  </sheetViews>
  <sheetFormatPr defaultRowHeight="15" x14ac:dyDescent="0.25"/>
  <cols>
    <col min="2" max="2" width="27.5703125" bestFit="1" customWidth="1"/>
    <col min="3" max="3" width="14.5703125" customWidth="1"/>
    <col min="4" max="4" width="13.5703125" customWidth="1"/>
    <col min="5" max="6" width="11.5703125" bestFit="1" customWidth="1"/>
  </cols>
  <sheetData>
    <row r="1" spans="2:7" x14ac:dyDescent="0.25">
      <c r="B1" t="s">
        <v>1</v>
      </c>
      <c r="C1" t="s">
        <v>17</v>
      </c>
      <c r="D1" t="s">
        <v>18</v>
      </c>
      <c r="E1" t="s">
        <v>19</v>
      </c>
    </row>
    <row r="2" spans="2:7" x14ac:dyDescent="0.25">
      <c r="B2" t="s">
        <v>0</v>
      </c>
      <c r="C2" t="s">
        <v>25</v>
      </c>
      <c r="D2" t="s">
        <v>25</v>
      </c>
      <c r="E2" t="s">
        <v>25</v>
      </c>
    </row>
    <row r="3" spans="2:7" x14ac:dyDescent="0.25">
      <c r="B3" t="s">
        <v>4</v>
      </c>
      <c r="C3">
        <v>11.5</v>
      </c>
      <c r="D3">
        <v>11.5</v>
      </c>
      <c r="E3">
        <v>11.5</v>
      </c>
      <c r="G3" t="s">
        <v>20</v>
      </c>
    </row>
    <row r="4" spans="2:7" x14ac:dyDescent="0.25">
      <c r="B4" t="s">
        <v>5</v>
      </c>
      <c r="C4">
        <v>4</v>
      </c>
      <c r="D4">
        <v>4</v>
      </c>
      <c r="E4">
        <v>4</v>
      </c>
      <c r="G4" t="s">
        <v>21</v>
      </c>
    </row>
    <row r="5" spans="2:7" x14ac:dyDescent="0.25">
      <c r="B5" t="s">
        <v>7</v>
      </c>
      <c r="C5">
        <v>11.44</v>
      </c>
      <c r="D5">
        <v>11.76</v>
      </c>
      <c r="E5">
        <v>11.92</v>
      </c>
      <c r="G5" t="s">
        <v>22</v>
      </c>
    </row>
    <row r="6" spans="2:7" x14ac:dyDescent="0.25">
      <c r="B6" t="s">
        <v>9</v>
      </c>
      <c r="C6">
        <v>10.9</v>
      </c>
      <c r="D6">
        <v>11.14</v>
      </c>
      <c r="E6">
        <v>11.38</v>
      </c>
      <c r="G6" t="s">
        <v>22</v>
      </c>
    </row>
    <row r="7" spans="2:7" x14ac:dyDescent="0.25">
      <c r="B7" t="s">
        <v>13</v>
      </c>
      <c r="C7" s="1">
        <f>(C5+C6)/2-0.1</f>
        <v>11.07</v>
      </c>
      <c r="D7" s="1">
        <f>(D5+D6)/2</f>
        <v>11.45</v>
      </c>
      <c r="E7" s="1">
        <f>(E5+E6)/2</f>
        <v>11.65</v>
      </c>
      <c r="F7" s="1"/>
      <c r="G7" t="s">
        <v>23</v>
      </c>
    </row>
    <row r="8" spans="2:7" x14ac:dyDescent="0.25">
      <c r="B8" t="s">
        <v>11</v>
      </c>
      <c r="C8" s="1">
        <f>$C3+(C5-C6)/$C4</f>
        <v>11.635</v>
      </c>
      <c r="D8" s="1">
        <f>$C3+(D5-D6)/$C4</f>
        <v>11.654999999999999</v>
      </c>
      <c r="E8" s="1">
        <f>$C3+(E5-E6)/$C4</f>
        <v>11.635</v>
      </c>
      <c r="F8" s="1"/>
      <c r="G8" t="s">
        <v>23</v>
      </c>
    </row>
    <row r="9" spans="2:7" x14ac:dyDescent="0.25">
      <c r="B9" s="3" t="s">
        <v>15</v>
      </c>
      <c r="C9" s="4">
        <f>C8-C7</f>
        <v>0.5649999999999995</v>
      </c>
      <c r="D9" s="4">
        <f t="shared" ref="D9:E9" si="0">D8-D7</f>
        <v>0.20500000000000007</v>
      </c>
      <c r="E9" s="4">
        <f t="shared" si="0"/>
        <v>-1.5000000000000568E-2</v>
      </c>
      <c r="F9" s="4"/>
    </row>
    <row r="10" spans="2:7" ht="14.45" x14ac:dyDescent="0.25">
      <c r="C10" s="2"/>
    </row>
    <row r="11" spans="2:7" ht="14.45" x14ac:dyDescent="0.25">
      <c r="C11" t="s">
        <v>17</v>
      </c>
      <c r="D11" t="s">
        <v>18</v>
      </c>
    </row>
    <row r="12" spans="2:7" ht="14.45" x14ac:dyDescent="0.25">
      <c r="B12" t="s">
        <v>2</v>
      </c>
    </row>
    <row r="13" spans="2:7" x14ac:dyDescent="0.25">
      <c r="B13" t="s">
        <v>3</v>
      </c>
      <c r="C13" t="s">
        <v>26</v>
      </c>
      <c r="D13" t="s">
        <v>26</v>
      </c>
    </row>
    <row r="14" spans="2:7" x14ac:dyDescent="0.25">
      <c r="B14" t="s">
        <v>24</v>
      </c>
      <c r="C14">
        <v>11.51</v>
      </c>
      <c r="D14">
        <v>11.51</v>
      </c>
      <c r="G14" t="s">
        <v>20</v>
      </c>
    </row>
    <row r="15" spans="2:7" x14ac:dyDescent="0.25">
      <c r="B15" t="s">
        <v>6</v>
      </c>
      <c r="C15">
        <v>4</v>
      </c>
      <c r="D15">
        <v>4</v>
      </c>
      <c r="G15" t="s">
        <v>21</v>
      </c>
    </row>
    <row r="16" spans="2:7" x14ac:dyDescent="0.25">
      <c r="B16" t="s">
        <v>8</v>
      </c>
      <c r="C16">
        <v>11.45</v>
      </c>
      <c r="D16">
        <v>11.6</v>
      </c>
      <c r="G16" t="s">
        <v>22</v>
      </c>
    </row>
    <row r="17" spans="2:7" x14ac:dyDescent="0.25">
      <c r="B17" t="s">
        <v>10</v>
      </c>
      <c r="C17">
        <v>11.3</v>
      </c>
      <c r="D17">
        <v>11.46</v>
      </c>
      <c r="G17" t="s">
        <v>22</v>
      </c>
    </row>
    <row r="18" spans="2:7" x14ac:dyDescent="0.25">
      <c r="B18" t="s">
        <v>14</v>
      </c>
      <c r="C18" s="1">
        <f>(C16+C17)/2-0.1</f>
        <v>11.275</v>
      </c>
      <c r="D18" s="1">
        <f>(D16+D17)/2</f>
        <v>11.530000000000001</v>
      </c>
      <c r="E18" s="1"/>
      <c r="F18" s="1"/>
      <c r="G18" t="s">
        <v>23</v>
      </c>
    </row>
    <row r="19" spans="2:7" x14ac:dyDescent="0.25">
      <c r="B19" t="s">
        <v>12</v>
      </c>
      <c r="C19" s="1">
        <f>$C14+(C16-C17)/$C15</f>
        <v>11.547499999999999</v>
      </c>
      <c r="D19" s="1">
        <f>$C14+(D16-D17)/$C15</f>
        <v>11.545</v>
      </c>
      <c r="E19" s="1"/>
      <c r="F19" s="1"/>
      <c r="G19" t="s">
        <v>23</v>
      </c>
    </row>
    <row r="20" spans="2:7" x14ac:dyDescent="0.25">
      <c r="B20" s="3" t="s">
        <v>16</v>
      </c>
      <c r="C20" s="4">
        <f>C19-C18</f>
        <v>0.27249999999999908</v>
      </c>
      <c r="D20" s="4">
        <f t="shared" ref="D20:E20" si="1">D19-D18</f>
        <v>1.4999999999998792E-2</v>
      </c>
      <c r="E20" s="4"/>
      <c r="F20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Lawrence Berkeley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Arbelaez</dc:creator>
  <cp:lastModifiedBy>Baader, Johann</cp:lastModifiedBy>
  <dcterms:created xsi:type="dcterms:W3CDTF">2024-04-09T19:18:31Z</dcterms:created>
  <dcterms:modified xsi:type="dcterms:W3CDTF">2025-03-25T17:08:59Z</dcterms:modified>
</cp:coreProperties>
</file>