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HE_SXU_023\DATASET0001\Mechanical\"/>
    </mc:Choice>
  </mc:AlternateContent>
  <xr:revisionPtr revIDLastSave="0" documentId="13_ncr:1_{78BB4C29-0292-45CC-8E8F-BB5FBEBC86AE}" xr6:coauthVersionLast="47" xr6:coauthVersionMax="47" xr10:uidLastSave="{00000000-0000-0000-0000-000000000000}"/>
  <bookViews>
    <workbookView xWindow="1485" yWindow="840" windowWidth="26025" windowHeight="15390" xr2:uid="{D289D132-8008-43B7-B7A1-AED3C8505C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H79" i="1"/>
  <c r="H80" i="1"/>
  <c r="H81" i="1"/>
  <c r="H82" i="1"/>
  <c r="H83" i="1"/>
  <c r="H84" i="1"/>
  <c r="H85" i="1"/>
  <c r="H86" i="1"/>
  <c r="H87" i="1"/>
  <c r="H77" i="1"/>
  <c r="G79" i="1"/>
  <c r="G80" i="1"/>
  <c r="G81" i="1"/>
  <c r="G82" i="1"/>
  <c r="G83" i="1"/>
  <c r="G84" i="1"/>
  <c r="G85" i="1"/>
  <c r="G86" i="1"/>
  <c r="G87" i="1"/>
  <c r="G78" i="1"/>
  <c r="E87" i="1"/>
  <c r="E86" i="1"/>
  <c r="F86" i="1" s="1"/>
  <c r="E85" i="1"/>
  <c r="F85" i="1" s="1"/>
  <c r="E84" i="1"/>
  <c r="F84" i="1" s="1"/>
  <c r="E83" i="1"/>
  <c r="F83" i="1" s="1"/>
  <c r="E82" i="1"/>
  <c r="E81" i="1"/>
  <c r="F81" i="1" s="1"/>
  <c r="E80" i="1"/>
  <c r="E79" i="1"/>
  <c r="F79" i="1" s="1"/>
  <c r="E78" i="1"/>
  <c r="E77" i="1"/>
  <c r="F77" i="1" s="1"/>
  <c r="H63" i="1"/>
  <c r="H64" i="1"/>
  <c r="H65" i="1"/>
  <c r="H66" i="1"/>
  <c r="H67" i="1"/>
  <c r="H68" i="1"/>
  <c r="H69" i="1"/>
  <c r="H70" i="1"/>
  <c r="H71" i="1"/>
  <c r="H72" i="1"/>
  <c r="H62" i="1"/>
  <c r="G63" i="1"/>
  <c r="G64" i="1"/>
  <c r="G65" i="1"/>
  <c r="G66" i="1"/>
  <c r="G67" i="1"/>
  <c r="G68" i="1"/>
  <c r="G69" i="1"/>
  <c r="G70" i="1"/>
  <c r="G71" i="1"/>
  <c r="G72" i="1"/>
  <c r="E72" i="1"/>
  <c r="E71" i="1"/>
  <c r="F71" i="1" s="1"/>
  <c r="E70" i="1"/>
  <c r="F70" i="1" s="1"/>
  <c r="E69" i="1"/>
  <c r="F69" i="1" s="1"/>
  <c r="E68" i="1"/>
  <c r="F68" i="1" s="1"/>
  <c r="E67" i="1"/>
  <c r="E66" i="1"/>
  <c r="F66" i="1" s="1"/>
  <c r="E65" i="1"/>
  <c r="E64" i="1"/>
  <c r="F64" i="1" s="1"/>
  <c r="E63" i="1"/>
  <c r="F63" i="1" s="1"/>
  <c r="E62" i="1"/>
  <c r="F62" i="1" s="1"/>
  <c r="G48" i="1"/>
  <c r="G49" i="1"/>
  <c r="G50" i="1"/>
  <c r="G51" i="1"/>
  <c r="G52" i="1"/>
  <c r="G53" i="1"/>
  <c r="G54" i="1"/>
  <c r="G55" i="1"/>
  <c r="G56" i="1"/>
  <c r="G57" i="1"/>
  <c r="G47" i="1"/>
  <c r="H48" i="1"/>
  <c r="H49" i="1"/>
  <c r="H50" i="1"/>
  <c r="H51" i="1"/>
  <c r="H52" i="1"/>
  <c r="H53" i="1"/>
  <c r="H54" i="1"/>
  <c r="H55" i="1"/>
  <c r="H56" i="1"/>
  <c r="H57" i="1"/>
  <c r="H47" i="1"/>
  <c r="E48" i="1"/>
  <c r="F48" i="1" s="1"/>
  <c r="E49" i="1"/>
  <c r="F49" i="1"/>
  <c r="E50" i="1"/>
  <c r="E51" i="1"/>
  <c r="F51" i="1" s="1"/>
  <c r="E52" i="1"/>
  <c r="E53" i="1"/>
  <c r="F53" i="1"/>
  <c r="E54" i="1"/>
  <c r="F54" i="1" s="1"/>
  <c r="E55" i="1"/>
  <c r="F55" i="1"/>
  <c r="E56" i="1"/>
  <c r="F56" i="1"/>
  <c r="E57" i="1"/>
  <c r="E47" i="1"/>
  <c r="F47" i="1" s="1"/>
  <c r="H33" i="1"/>
  <c r="H34" i="1"/>
  <c r="H35" i="1"/>
  <c r="H36" i="1"/>
  <c r="H37" i="1"/>
  <c r="H38" i="1"/>
  <c r="H39" i="1"/>
  <c r="H40" i="1"/>
  <c r="H41" i="1"/>
  <c r="H42" i="1"/>
  <c r="G33" i="1"/>
  <c r="G34" i="1"/>
  <c r="G35" i="1"/>
  <c r="G36" i="1"/>
  <c r="G37" i="1"/>
  <c r="G38" i="1"/>
  <c r="G39" i="1"/>
  <c r="G40" i="1"/>
  <c r="G41" i="1"/>
  <c r="G42" i="1"/>
  <c r="E33" i="1"/>
  <c r="F33" i="1" s="1"/>
  <c r="E34" i="1"/>
  <c r="E35" i="1"/>
  <c r="F35" i="1"/>
  <c r="E36" i="1"/>
  <c r="F36" i="1"/>
  <c r="E37" i="1"/>
  <c r="E38" i="1"/>
  <c r="E39" i="1"/>
  <c r="F39" i="1" s="1"/>
  <c r="E40" i="1"/>
  <c r="F40" i="1"/>
  <c r="E41" i="1"/>
  <c r="F41" i="1"/>
  <c r="E42" i="1"/>
  <c r="H32" i="1"/>
  <c r="G32" i="1"/>
  <c r="F32" i="1"/>
  <c r="E32" i="1"/>
  <c r="G18" i="1"/>
  <c r="G19" i="1"/>
  <c r="G20" i="1"/>
  <c r="G21" i="1"/>
  <c r="G22" i="1"/>
  <c r="G23" i="1"/>
  <c r="G24" i="1"/>
  <c r="G25" i="1"/>
  <c r="G26" i="1"/>
  <c r="G27" i="1"/>
  <c r="G17" i="1"/>
  <c r="H18" i="1"/>
  <c r="H19" i="1"/>
  <c r="H20" i="1"/>
  <c r="H21" i="1"/>
  <c r="H22" i="1"/>
  <c r="H23" i="1"/>
  <c r="H24" i="1"/>
  <c r="H25" i="1"/>
  <c r="H26" i="1"/>
  <c r="H27" i="1"/>
  <c r="H17" i="1"/>
  <c r="F19" i="1"/>
  <c r="F20" i="1"/>
  <c r="F21" i="1"/>
  <c r="F22" i="1"/>
  <c r="F23" i="1"/>
  <c r="F24" i="1"/>
  <c r="F25" i="1"/>
  <c r="F26" i="1"/>
  <c r="F27" i="1"/>
  <c r="F17" i="1"/>
  <c r="E18" i="1"/>
  <c r="F18" i="1" s="1"/>
  <c r="E19" i="1"/>
  <c r="E20" i="1"/>
  <c r="E21" i="1"/>
  <c r="E22" i="1"/>
  <c r="E23" i="1"/>
  <c r="E24" i="1"/>
  <c r="E25" i="1"/>
  <c r="E26" i="1"/>
  <c r="E27" i="1"/>
  <c r="E17" i="1"/>
  <c r="G4" i="1"/>
  <c r="G5" i="1"/>
  <c r="G6" i="1"/>
  <c r="G7" i="1"/>
  <c r="G8" i="1"/>
  <c r="G9" i="1"/>
  <c r="G10" i="1"/>
  <c r="G11" i="1"/>
  <c r="G12" i="1"/>
  <c r="G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F3" i="1"/>
  <c r="E3" i="1"/>
</calcChain>
</file>

<file path=xl/sharedStrings.xml><?xml version="1.0" encoding="utf-8"?>
<sst xmlns="http://schemas.openxmlformats.org/spreadsheetml/2006/main" count="52" uniqueCount="18">
  <si>
    <t>Gap</t>
  </si>
  <si>
    <t>Mid-plane encoders</t>
  </si>
  <si>
    <t>US</t>
  </si>
  <si>
    <t>DS</t>
  </si>
  <si>
    <t>Difference from</t>
  </si>
  <si>
    <t>nominal</t>
  </si>
  <si>
    <t>(um)</t>
  </si>
  <si>
    <t>Average</t>
  </si>
  <si>
    <t>Keyence</t>
  </si>
  <si>
    <t>offset</t>
  </si>
  <si>
    <t>Difference</t>
  </si>
  <si>
    <t>Coeff=1.45</t>
  </si>
  <si>
    <t>Coeff=1.3</t>
  </si>
  <si>
    <t>Coeff=1.2</t>
  </si>
  <si>
    <t>Next day</t>
  </si>
  <si>
    <t>re-aligned</t>
  </si>
  <si>
    <t>MP change</t>
  </si>
  <si>
    <t>MP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</si>
</sst>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HG encoders change vs. full gap encoders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Average HG encoders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Sheet1!$A$3:$A$12</c:f>
              <c:numCache>
                <c:formatCode>General</c:formatCode>
                <c:ptCount val="10"/>
                <c:pt idx="0">
                  <c:v>33</c:v>
                </c:pt>
                <c:pt idx="1">
                  <c:v>25</c:v>
                </c:pt>
                <c:pt idx="2">
                  <c:v>17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10</c:v>
                </c:pt>
                <c:pt idx="7">
                  <c:v>9</c:v>
                </c:pt>
                <c:pt idx="8">
                  <c:v>8</c:v>
                </c:pt>
                <c:pt idx="9">
                  <c:v>7.2</c:v>
                </c:pt>
              </c:numCache>
            </c:numRef>
          </c:xVal>
          <c:yVal>
            <c:numRef>
              <c:f>Sheet1!$G$3:$G$12</c:f>
              <c:numCache>
                <c:formatCode>0</c:formatCode>
                <c:ptCount val="10"/>
                <c:pt idx="0">
                  <c:v>44.499999999999318</c:v>
                </c:pt>
                <c:pt idx="1">
                  <c:v>31.000000000000583</c:v>
                </c:pt>
                <c:pt idx="2">
                  <c:v>30.999999999999694</c:v>
                </c:pt>
                <c:pt idx="3">
                  <c:v>11.000000000000121</c:v>
                </c:pt>
                <c:pt idx="4">
                  <c:v>-1.9999999999997797</c:v>
                </c:pt>
                <c:pt idx="5">
                  <c:v>-8.0000000000000071</c:v>
                </c:pt>
                <c:pt idx="6">
                  <c:v>0</c:v>
                </c:pt>
                <c:pt idx="7">
                  <c:v>-4.0000000000000036</c:v>
                </c:pt>
                <c:pt idx="8">
                  <c:v>-18.999999999999908</c:v>
                </c:pt>
                <c:pt idx="9">
                  <c:v>-48.000000000000043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48-4136-A831-2FDA68FE1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995696"/>
        <c:axId val="519988016"/>
      </c:scatterChart>
      <c:valAx>
        <c:axId val="519995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988016"/>
        <c:crossesAt val="-60"/>
        <c:crossBetween val="midCat"/>
      </c:valAx>
      <c:valAx>
        <c:axId val="51998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HG encoders 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995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jaw shift </a:t>
            </a:r>
          </a:p>
          <a:p>
            <a:pPr>
              <a:defRPr/>
            </a:pPr>
            <a:r>
              <a:rPr lang="en-US" sz="1000"/>
              <a:t>(correction applied)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Top Jaw Y-shift , coeff.1.45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Sheet1!$A$17:$A$27</c:f>
              <c:numCache>
                <c:formatCode>General</c:formatCode>
                <c:ptCount val="11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17</c:v>
                </c:pt>
                <c:pt idx="9">
                  <c:v>25</c:v>
                </c:pt>
                <c:pt idx="10">
                  <c:v>33</c:v>
                </c:pt>
              </c:numCache>
            </c:numRef>
          </c:xVal>
          <c:yVal>
            <c:numRef>
              <c:f>Sheet1!$G$17:$G$27</c:f>
              <c:numCache>
                <c:formatCode>General</c:formatCode>
                <c:ptCount val="11"/>
                <c:pt idx="0">
                  <c:v>15.99999999999957</c:v>
                </c:pt>
                <c:pt idx="1">
                  <c:v>25.999999999999801</c:v>
                </c:pt>
                <c:pt idx="2">
                  <c:v>14.99999999999968</c:v>
                </c:pt>
                <c:pt idx="3">
                  <c:v>0</c:v>
                </c:pt>
                <c:pt idx="4">
                  <c:v>8.0000000000000071</c:v>
                </c:pt>
                <c:pt idx="5">
                  <c:v>-1.000000000000334</c:v>
                </c:pt>
                <c:pt idx="6">
                  <c:v>-3.0000000000001137</c:v>
                </c:pt>
                <c:pt idx="7">
                  <c:v>-9.9999999999997868</c:v>
                </c:pt>
                <c:pt idx="8">
                  <c:v>3.0000000000001137</c:v>
                </c:pt>
                <c:pt idx="9">
                  <c:v>12.000000000000455</c:v>
                </c:pt>
                <c:pt idx="10">
                  <c:v>1.0000000000012221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21-4109-82E5-03365B7E4FA0}"/>
            </c:ext>
          </c:extLst>
        </c:ser>
        <c:ser>
          <c:idx val="1"/>
          <c:order val="1"/>
          <c:tx>
            <c:v>Delta Y - Offset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Sheet1!$A$17:$A$27</c:f>
              <c:numCache>
                <c:formatCode>General</c:formatCode>
                <c:ptCount val="11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17</c:v>
                </c:pt>
                <c:pt idx="9">
                  <c:v>25</c:v>
                </c:pt>
                <c:pt idx="10">
                  <c:v>33</c:v>
                </c:pt>
              </c:numCache>
            </c:numRef>
          </c:xVal>
          <c:yVal>
            <c:numRef>
              <c:f>Sheet1!$F$17:$F$27</c:f>
              <c:numCache>
                <c:formatCode>General</c:formatCode>
                <c:ptCount val="11"/>
                <c:pt idx="0">
                  <c:v>2.0000000000000639</c:v>
                </c:pt>
                <c:pt idx="1">
                  <c:v>0</c:v>
                </c:pt>
                <c:pt idx="2">
                  <c:v>-0.99999999999945288</c:v>
                </c:pt>
                <c:pt idx="3">
                  <c:v>0</c:v>
                </c:pt>
                <c:pt idx="4">
                  <c:v>-1.0000000000000071</c:v>
                </c:pt>
                <c:pt idx="5">
                  <c:v>-0.99999999999932498</c:v>
                </c:pt>
                <c:pt idx="6">
                  <c:v>-1.9999999999996412</c:v>
                </c:pt>
                <c:pt idx="7">
                  <c:v>-1.9999999999999574</c:v>
                </c:pt>
                <c:pt idx="8">
                  <c:v>-0.99999999999995026</c:v>
                </c:pt>
                <c:pt idx="9">
                  <c:v>-1.9999999999998295</c:v>
                </c:pt>
                <c:pt idx="10">
                  <c:v>-0.99999999999980105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F21-4109-82E5-03365B7E4FA0}"/>
            </c:ext>
          </c:extLst>
        </c:ser>
        <c:ser>
          <c:idx val="2"/>
          <c:order val="2"/>
          <c:tx>
            <c:v>Top Jaw Y-shift, coeff.1.3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Sheet1!$A$32:$A$42</c:f>
              <c:numCache>
                <c:formatCode>General</c:formatCode>
                <c:ptCount val="11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17</c:v>
                </c:pt>
                <c:pt idx="9">
                  <c:v>25</c:v>
                </c:pt>
                <c:pt idx="10">
                  <c:v>33</c:v>
                </c:pt>
              </c:numCache>
            </c:numRef>
          </c:xVal>
          <c:yVal>
            <c:numRef>
              <c:f>Sheet1!$G$32:$G$42</c:f>
              <c:numCache>
                <c:formatCode>General</c:formatCode>
                <c:ptCount val="11"/>
                <c:pt idx="0">
                  <c:v>7.999999999999563</c:v>
                </c:pt>
                <c:pt idx="1">
                  <c:v>22.999999999999687</c:v>
                </c:pt>
                <c:pt idx="2">
                  <c:v>12.999999999999901</c:v>
                </c:pt>
                <c:pt idx="3">
                  <c:v>0</c:v>
                </c:pt>
                <c:pt idx="4">
                  <c:v>8.0000000000000071</c:v>
                </c:pt>
                <c:pt idx="5">
                  <c:v>-1.000000000000334</c:v>
                </c:pt>
                <c:pt idx="6">
                  <c:v>-0.99999999999988987</c:v>
                </c:pt>
                <c:pt idx="7">
                  <c:v>-5.9999999999997833</c:v>
                </c:pt>
                <c:pt idx="8">
                  <c:v>9.9999999999997868</c:v>
                </c:pt>
                <c:pt idx="9">
                  <c:v>18.000000000000682</c:v>
                </c:pt>
                <c:pt idx="10">
                  <c:v>9.9999999999997868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F21-4109-82E5-03365B7E4FA0}"/>
            </c:ext>
          </c:extLst>
        </c:ser>
        <c:ser>
          <c:idx val="3"/>
          <c:order val="3"/>
          <c:tx>
            <c:v>Top Jaw Y-shift , coeff.1.20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Sheet1!$A$47:$A$57</c:f>
              <c:numCache>
                <c:formatCode>General</c:formatCode>
                <c:ptCount val="11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17</c:v>
                </c:pt>
                <c:pt idx="9">
                  <c:v>25</c:v>
                </c:pt>
                <c:pt idx="10">
                  <c:v>33</c:v>
                </c:pt>
              </c:numCache>
            </c:numRef>
          </c:xVal>
          <c:yVal>
            <c:numRef>
              <c:f>Sheet1!$G$47:$G$57</c:f>
              <c:numCache>
                <c:formatCode>General</c:formatCode>
                <c:ptCount val="11"/>
                <c:pt idx="0">
                  <c:v>5.0000000000003375</c:v>
                </c:pt>
                <c:pt idx="1">
                  <c:v>21.000000000000796</c:v>
                </c:pt>
                <c:pt idx="2">
                  <c:v>15.000000000000568</c:v>
                </c:pt>
                <c:pt idx="3">
                  <c:v>0</c:v>
                </c:pt>
                <c:pt idx="4">
                  <c:v>7.0000000000005613</c:v>
                </c:pt>
                <c:pt idx="5">
                  <c:v>1.000000000000334</c:v>
                </c:pt>
                <c:pt idx="6">
                  <c:v>3.0000000000005578</c:v>
                </c:pt>
                <c:pt idx="7">
                  <c:v>-1.9999999999997797</c:v>
                </c:pt>
                <c:pt idx="8">
                  <c:v>15.000000000000568</c:v>
                </c:pt>
                <c:pt idx="9">
                  <c:v>23.000000000000576</c:v>
                </c:pt>
                <c:pt idx="10">
                  <c:v>16.99999999999946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F21-4109-82E5-03365B7E4FA0}"/>
            </c:ext>
          </c:extLst>
        </c:ser>
        <c:ser>
          <c:idx val="4"/>
          <c:order val="4"/>
          <c:tx>
            <c:v>Re-aligned, 1.2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Sheet1!$A$62:$A$72</c:f>
              <c:numCache>
                <c:formatCode>General</c:formatCode>
                <c:ptCount val="11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17</c:v>
                </c:pt>
                <c:pt idx="9">
                  <c:v>25</c:v>
                </c:pt>
                <c:pt idx="10">
                  <c:v>33</c:v>
                </c:pt>
              </c:numCache>
            </c:numRef>
          </c:xVal>
          <c:yVal>
            <c:numRef>
              <c:f>Sheet1!$G$62:$G$72</c:f>
              <c:numCache>
                <c:formatCode>General</c:formatCode>
                <c:ptCount val="11"/>
                <c:pt idx="0">
                  <c:v>0</c:v>
                </c:pt>
                <c:pt idx="1">
                  <c:v>0.99999999999944578</c:v>
                </c:pt>
                <c:pt idx="2">
                  <c:v>3.9999999999995595</c:v>
                </c:pt>
                <c:pt idx="3">
                  <c:v>0</c:v>
                </c:pt>
                <c:pt idx="4">
                  <c:v>6.9999999999996732</c:v>
                </c:pt>
                <c:pt idx="5">
                  <c:v>3.9999999999995595</c:v>
                </c:pt>
                <c:pt idx="6">
                  <c:v>17.999999999999794</c:v>
                </c:pt>
                <c:pt idx="7">
                  <c:v>20.999999999999908</c:v>
                </c:pt>
                <c:pt idx="8">
                  <c:v>41.999999999999815</c:v>
                </c:pt>
                <c:pt idx="9">
                  <c:v>32.999999999999474</c:v>
                </c:pt>
                <c:pt idx="10">
                  <c:v>29.999999999999361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71-46BA-BCE5-111BB1878648}"/>
            </c:ext>
          </c:extLst>
        </c:ser>
        <c:ser>
          <c:idx val="5"/>
          <c:order val="5"/>
          <c:tx>
            <c:v>re-aligned, 1.3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Sheet1!$A$77:$A$87</c:f>
              <c:numCache>
                <c:formatCode>General</c:formatCode>
                <c:ptCount val="11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17</c:v>
                </c:pt>
                <c:pt idx="9">
                  <c:v>25</c:v>
                </c:pt>
                <c:pt idx="10">
                  <c:v>33</c:v>
                </c:pt>
              </c:numCache>
            </c:numRef>
          </c:xVal>
          <c:yVal>
            <c:numRef>
              <c:f>Sheet1!$G$77:$G$87</c:f>
              <c:numCache>
                <c:formatCode>General</c:formatCode>
                <c:ptCount val="11"/>
                <c:pt idx="0">
                  <c:v>0</c:v>
                </c:pt>
                <c:pt idx="1">
                  <c:v>3.9999999999995595</c:v>
                </c:pt>
                <c:pt idx="2">
                  <c:v>4.9999999999998934</c:v>
                </c:pt>
                <c:pt idx="3">
                  <c:v>0</c:v>
                </c:pt>
                <c:pt idx="4">
                  <c:v>8.0000000000000071</c:v>
                </c:pt>
                <c:pt idx="5">
                  <c:v>4.9999999999998934</c:v>
                </c:pt>
                <c:pt idx="6">
                  <c:v>16.000000000000014</c:v>
                </c:pt>
                <c:pt idx="7">
                  <c:v>17.999999999999794</c:v>
                </c:pt>
                <c:pt idx="8">
                  <c:v>39.999999999999588</c:v>
                </c:pt>
                <c:pt idx="9">
                  <c:v>28.999999999999915</c:v>
                </c:pt>
                <c:pt idx="10">
                  <c:v>22.999999999999687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371-46BA-BCE5-111BB1878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143359"/>
        <c:axId val="1174149599"/>
      </c:scatterChart>
      <c:valAx>
        <c:axId val="1174143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149599"/>
        <c:crossesAt val="-20"/>
        <c:crossBetween val="midCat"/>
      </c:valAx>
      <c:valAx>
        <c:axId val="1174149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Shift 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1433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733269149216609"/>
          <c:y val="2.0188866969396286E-4"/>
          <c:w val="0.24207819000790839"/>
          <c:h val="0.3057778682458847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604837</xdr:colOff>
      <xdr:row>0</xdr:row>
      <xdr:rowOff>128587</xdr:rowOff>
    </xdr:from>
    <xdr:to>
      <xdr:col>16</xdr:col>
      <xdr:colOff>300037</xdr:colOff>
      <xdr:row>15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E7EC9-BA10-7166-F814-737FDF4A0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609599</xdr:colOff>
      <xdr:row>16</xdr:row>
      <xdr:rowOff>4762</xdr:rowOff>
    </xdr:from>
    <xdr:to>
      <xdr:col>19</xdr:col>
      <xdr:colOff>447674</xdr:colOff>
      <xdr:row>38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0475C0-454A-4D7F-94B2-3C5FCAAAF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51E5-89D9-4975-917E-7F265800A492}">
  <dimension ref="A1:H87"/>
  <sheetViews>
    <sheetView tabSelected="1" topLeftCell="A16" workbookViewId="0">
      <selection activeCell="H12" sqref="H12"/>
    </sheetView>
  </sheetViews>
  <sheetFormatPr defaultRowHeight="15" x14ac:dyDescent="0.25"/>
  <cols>
    <col min="4" max="4" width="10" bestFit="1" customWidth="1"/>
    <col min="5" max="5" width="15.5703125" bestFit="1" customWidth="1"/>
    <col min="6" max="6" width="10.7109375" bestFit="1" customWidth="1"/>
    <col min="7" max="7" width="12.7109375" bestFit="1" customWidth="1"/>
  </cols>
  <sheetData>
    <row r="1" spans="1:7" x14ac:dyDescent="0.25">
      <c r="A1" s="3" t="s">
        <v>0</v>
      </c>
      <c r="B1" s="3" t="s">
        <v>1</v>
      </c>
      <c r="C1" s="3"/>
      <c r="E1" s="1" t="s">
        <v>4</v>
      </c>
      <c r="F1" s="1"/>
    </row>
    <row r="2" spans="1:7" x14ac:dyDescent="0.25">
      <c r="A2" s="3"/>
      <c r="B2" s="2" t="s">
        <v>2</v>
      </c>
      <c r="C2" s="2" t="s">
        <v>3</v>
      </c>
      <c r="E2" s="1" t="s">
        <v>5</v>
      </c>
      <c r="F2" s="1" t="s">
        <v>6</v>
      </c>
      <c r="G2" s="1" t="s">
        <v>7</v>
      </c>
    </row>
    <row r="3" spans="1:7" x14ac:dyDescent="0.25">
      <c r="A3" s="4">
        <v>33</v>
      </c>
      <c r="B3" s="4">
        <v>16.547999999999998</v>
      </c>
      <c r="C3" s="4">
        <v>16.541</v>
      </c>
      <c r="D3" s="4"/>
      <c r="E3" s="4">
        <f>(B3-A3/2)*1000</f>
        <v>47.999999999998266</v>
      </c>
      <c r="F3" s="4">
        <f>(C3-A3/2)*1000</f>
        <v>41.000000000000369</v>
      </c>
      <c r="G3" s="5">
        <f>(E3+F3)/2</f>
        <v>44.499999999999318</v>
      </c>
    </row>
    <row r="4" spans="1:7" x14ac:dyDescent="0.25">
      <c r="A4" s="4">
        <v>25</v>
      </c>
      <c r="B4" s="4">
        <v>12.534000000000001</v>
      </c>
      <c r="C4" s="4">
        <v>12.528</v>
      </c>
      <c r="D4" s="4"/>
      <c r="E4" s="4">
        <f t="shared" ref="E4:E12" si="0">(B4-A4/2)*1000</f>
        <v>34.000000000000696</v>
      </c>
      <c r="F4" s="4">
        <f t="shared" ref="F4:F12" si="1">(C4-A4/2)*1000</f>
        <v>28.000000000000469</v>
      </c>
      <c r="G4" s="5">
        <f t="shared" ref="G4:G12" si="2">(E4+F4)/2</f>
        <v>31.000000000000583</v>
      </c>
    </row>
    <row r="5" spans="1:7" x14ac:dyDescent="0.25">
      <c r="A5" s="4">
        <v>17</v>
      </c>
      <c r="B5" s="4">
        <v>8.5329999999999995</v>
      </c>
      <c r="C5" s="4">
        <v>8.5289999999999999</v>
      </c>
      <c r="D5" s="4"/>
      <c r="E5" s="4">
        <f t="shared" si="0"/>
        <v>32.999999999999474</v>
      </c>
      <c r="F5" s="4">
        <f t="shared" si="1"/>
        <v>28.999999999999915</v>
      </c>
      <c r="G5" s="5">
        <f t="shared" si="2"/>
        <v>30.999999999999694</v>
      </c>
    </row>
    <row r="6" spans="1:7" x14ac:dyDescent="0.25">
      <c r="A6" s="4">
        <v>13</v>
      </c>
      <c r="B6" s="4">
        <v>6.5129999999999999</v>
      </c>
      <c r="C6" s="4">
        <v>6.5090000000000003</v>
      </c>
      <c r="D6" s="4"/>
      <c r="E6" s="4">
        <f t="shared" si="0"/>
        <v>12.999999999999901</v>
      </c>
      <c r="F6" s="4">
        <f t="shared" si="1"/>
        <v>9.0000000000003411</v>
      </c>
      <c r="G6" s="5">
        <f t="shared" si="2"/>
        <v>11.000000000000121</v>
      </c>
    </row>
    <row r="7" spans="1:7" x14ac:dyDescent="0.25">
      <c r="A7" s="4">
        <v>12</v>
      </c>
      <c r="B7" s="4">
        <v>5.9980000000000002</v>
      </c>
      <c r="C7" s="4">
        <v>5.9980000000000002</v>
      </c>
      <c r="D7" s="4"/>
      <c r="E7" s="4">
        <f t="shared" si="0"/>
        <v>-1.9999999999997797</v>
      </c>
      <c r="F7" s="4">
        <f t="shared" si="1"/>
        <v>-1.9999999999997797</v>
      </c>
      <c r="G7" s="5">
        <f t="shared" si="2"/>
        <v>-1.9999999999997797</v>
      </c>
    </row>
    <row r="8" spans="1:7" x14ac:dyDescent="0.25">
      <c r="A8" s="4">
        <v>11</v>
      </c>
      <c r="B8" s="4">
        <v>5.4950000000000001</v>
      </c>
      <c r="C8" s="4">
        <v>5.4889999999999999</v>
      </c>
      <c r="D8" s="4"/>
      <c r="E8" s="4">
        <f t="shared" si="0"/>
        <v>-4.9999999999998934</v>
      </c>
      <c r="F8" s="4">
        <f t="shared" si="1"/>
        <v>-11.000000000000121</v>
      </c>
      <c r="G8" s="5">
        <f t="shared" si="2"/>
        <v>-8.0000000000000071</v>
      </c>
    </row>
    <row r="9" spans="1:7" x14ac:dyDescent="0.25">
      <c r="A9" s="4">
        <v>10</v>
      </c>
      <c r="B9" s="4">
        <v>5</v>
      </c>
      <c r="C9" s="4">
        <v>5</v>
      </c>
      <c r="D9" s="4"/>
      <c r="E9" s="4">
        <f t="shared" si="0"/>
        <v>0</v>
      </c>
      <c r="F9" s="4">
        <f t="shared" si="1"/>
        <v>0</v>
      </c>
      <c r="G9" s="5">
        <f t="shared" si="2"/>
        <v>0</v>
      </c>
    </row>
    <row r="10" spans="1:7" x14ac:dyDescent="0.25">
      <c r="A10" s="4">
        <v>9</v>
      </c>
      <c r="B10" s="4">
        <v>4.4969999999999999</v>
      </c>
      <c r="C10" s="4">
        <v>4.4950000000000001</v>
      </c>
      <c r="D10" s="4"/>
      <c r="E10" s="4">
        <f t="shared" si="0"/>
        <v>-3.0000000000001137</v>
      </c>
      <c r="F10" s="4">
        <f t="shared" si="1"/>
        <v>-4.9999999999998934</v>
      </c>
      <c r="G10" s="5">
        <f t="shared" si="2"/>
        <v>-4.0000000000000036</v>
      </c>
    </row>
    <row r="11" spans="1:7" x14ac:dyDescent="0.25">
      <c r="A11" s="4">
        <v>8</v>
      </c>
      <c r="B11" s="4">
        <v>3.9790000000000001</v>
      </c>
      <c r="C11" s="4">
        <v>3.9830000000000001</v>
      </c>
      <c r="D11" s="4"/>
      <c r="E11" s="4">
        <f t="shared" si="0"/>
        <v>-20.999999999999908</v>
      </c>
      <c r="F11" s="4">
        <f t="shared" si="1"/>
        <v>-16.999999999999904</v>
      </c>
      <c r="G11" s="5">
        <f t="shared" si="2"/>
        <v>-18.999999999999908</v>
      </c>
    </row>
    <row r="12" spans="1:7" x14ac:dyDescent="0.25">
      <c r="A12" s="4">
        <v>7.2</v>
      </c>
      <c r="B12" s="4">
        <v>3.552</v>
      </c>
      <c r="C12" s="4">
        <v>3.552</v>
      </c>
      <c r="D12" s="4"/>
      <c r="E12" s="4">
        <f t="shared" si="0"/>
        <v>-48.000000000000043</v>
      </c>
      <c r="F12" s="4">
        <f t="shared" si="1"/>
        <v>-48.000000000000043</v>
      </c>
      <c r="G12" s="5">
        <f t="shared" si="2"/>
        <v>-48.000000000000043</v>
      </c>
    </row>
    <row r="15" spans="1:7" x14ac:dyDescent="0.25">
      <c r="D15" t="s">
        <v>11</v>
      </c>
    </row>
    <row r="16" spans="1:7" x14ac:dyDescent="0.25">
      <c r="A16" s="2" t="s">
        <v>0</v>
      </c>
      <c r="B16" s="2" t="s">
        <v>8</v>
      </c>
      <c r="C16" s="2" t="s">
        <v>9</v>
      </c>
      <c r="D16" s="2" t="s">
        <v>8</v>
      </c>
      <c r="E16" s="2" t="s">
        <v>16</v>
      </c>
      <c r="F16" s="2" t="s">
        <v>10</v>
      </c>
      <c r="G16" s="2" t="s">
        <v>17</v>
      </c>
    </row>
    <row r="17" spans="1:8" x14ac:dyDescent="0.25">
      <c r="A17" s="4">
        <v>7.2</v>
      </c>
      <c r="B17" s="4">
        <v>6.7830000000000004</v>
      </c>
      <c r="C17" s="4">
        <v>55</v>
      </c>
      <c r="D17" s="4">
        <v>6.73</v>
      </c>
      <c r="E17" s="4">
        <f>(B17-D17)*1000</f>
        <v>52.999999999999936</v>
      </c>
      <c r="F17" s="4">
        <f>C17-E17</f>
        <v>2.0000000000000639</v>
      </c>
      <c r="G17" s="4">
        <f>-((D17-$D$20)+(A17-$A$20)/2)*1000</f>
        <v>15.99999999999957</v>
      </c>
      <c r="H17" s="4">
        <f>-((B17-$B$20)+(A17-$A$20)/2)*1000</f>
        <v>-37.000000000000369</v>
      </c>
    </row>
    <row r="18" spans="1:8" x14ac:dyDescent="0.25">
      <c r="A18" s="4">
        <v>8</v>
      </c>
      <c r="B18" s="4">
        <v>6.3520000000000003</v>
      </c>
      <c r="C18" s="4">
        <v>32</v>
      </c>
      <c r="D18" s="4">
        <v>6.32</v>
      </c>
      <c r="E18" s="4">
        <f t="shared" ref="E18:E27" si="3">(B18-D18)*1000</f>
        <v>32.000000000000028</v>
      </c>
      <c r="F18" s="4">
        <f t="shared" ref="F18:F27" si="4">C18-E18</f>
        <v>0</v>
      </c>
      <c r="G18" s="4">
        <f t="shared" ref="G18:G27" si="5">-((D18-$D$20)+(A18-$A$20)/2)*1000</f>
        <v>25.999999999999801</v>
      </c>
      <c r="H18" s="4">
        <f t="shared" ref="H18:H27" si="6">-((B18-$B$20)+(A18-$A$20)/2)*1000</f>
        <v>-6.0000000000002274</v>
      </c>
    </row>
    <row r="19" spans="1:8" x14ac:dyDescent="0.25">
      <c r="A19" s="4">
        <v>9</v>
      </c>
      <c r="B19" s="4">
        <v>5.84</v>
      </c>
      <c r="C19" s="4">
        <v>8</v>
      </c>
      <c r="D19" s="4">
        <v>5.8310000000000004</v>
      </c>
      <c r="E19" s="4">
        <f t="shared" si="3"/>
        <v>8.9999999999994529</v>
      </c>
      <c r="F19" s="4">
        <f t="shared" si="4"/>
        <v>-0.99999999999945288</v>
      </c>
      <c r="G19" s="4">
        <f t="shared" si="5"/>
        <v>14.99999999999968</v>
      </c>
      <c r="H19" s="4">
        <f t="shared" si="6"/>
        <v>6.0000000000002274</v>
      </c>
    </row>
    <row r="20" spans="1:8" x14ac:dyDescent="0.25">
      <c r="A20" s="4">
        <v>10</v>
      </c>
      <c r="B20" s="4">
        <v>5.3460000000000001</v>
      </c>
      <c r="C20" s="4">
        <v>0</v>
      </c>
      <c r="D20" s="4">
        <v>5.3460000000000001</v>
      </c>
      <c r="E20" s="4">
        <f t="shared" si="3"/>
        <v>0</v>
      </c>
      <c r="F20" s="4">
        <f t="shared" si="4"/>
        <v>0</v>
      </c>
      <c r="G20" s="4">
        <f t="shared" si="5"/>
        <v>0</v>
      </c>
      <c r="H20" s="4">
        <f t="shared" si="6"/>
        <v>0</v>
      </c>
    </row>
    <row r="21" spans="1:8" x14ac:dyDescent="0.25">
      <c r="A21" s="4">
        <v>11</v>
      </c>
      <c r="B21" s="4">
        <v>4.8460000000000001</v>
      </c>
      <c r="C21" s="4">
        <v>7</v>
      </c>
      <c r="D21" s="4">
        <v>4.8380000000000001</v>
      </c>
      <c r="E21" s="4">
        <f t="shared" si="3"/>
        <v>8.0000000000000071</v>
      </c>
      <c r="F21" s="4">
        <f t="shared" si="4"/>
        <v>-1.0000000000000071</v>
      </c>
      <c r="G21" s="4">
        <f t="shared" si="5"/>
        <v>8.0000000000000071</v>
      </c>
      <c r="H21" s="4">
        <f t="shared" si="6"/>
        <v>0</v>
      </c>
    </row>
    <row r="22" spans="1:8" x14ac:dyDescent="0.25">
      <c r="A22" s="4">
        <v>12</v>
      </c>
      <c r="B22" s="4">
        <v>4.3369999999999997</v>
      </c>
      <c r="C22" s="4">
        <v>-11</v>
      </c>
      <c r="D22" s="4">
        <v>4.3470000000000004</v>
      </c>
      <c r="E22" s="4">
        <f t="shared" si="3"/>
        <v>-10.000000000000675</v>
      </c>
      <c r="F22" s="4">
        <f t="shared" si="4"/>
        <v>-0.99999999999932498</v>
      </c>
      <c r="G22" s="4">
        <f t="shared" si="5"/>
        <v>-1.000000000000334</v>
      </c>
      <c r="H22" s="4">
        <f t="shared" si="6"/>
        <v>9.0000000000003411</v>
      </c>
    </row>
    <row r="23" spans="1:8" x14ac:dyDescent="0.25">
      <c r="A23" s="4">
        <v>13</v>
      </c>
      <c r="B23" s="4">
        <v>3.82</v>
      </c>
      <c r="C23" s="4">
        <v>-31</v>
      </c>
      <c r="D23" s="4">
        <v>3.8490000000000002</v>
      </c>
      <c r="E23" s="4">
        <f t="shared" si="3"/>
        <v>-29.000000000000359</v>
      </c>
      <c r="F23" s="4">
        <f t="shared" si="4"/>
        <v>-1.9999999999996412</v>
      </c>
      <c r="G23" s="4">
        <f t="shared" si="5"/>
        <v>-3.0000000000001137</v>
      </c>
      <c r="H23" s="4">
        <f t="shared" si="6"/>
        <v>26.000000000000245</v>
      </c>
    </row>
    <row r="24" spans="1:8" x14ac:dyDescent="0.25">
      <c r="A24" s="4">
        <v>14</v>
      </c>
      <c r="B24" s="4">
        <v>3.3119999999999998</v>
      </c>
      <c r="C24" s="4">
        <v>-46</v>
      </c>
      <c r="D24" s="4">
        <v>3.3559999999999999</v>
      </c>
      <c r="E24" s="4">
        <f t="shared" si="3"/>
        <v>-44.000000000000043</v>
      </c>
      <c r="F24" s="4">
        <f t="shared" si="4"/>
        <v>-1.9999999999999574</v>
      </c>
      <c r="G24" s="4">
        <f t="shared" si="5"/>
        <v>-9.9999999999997868</v>
      </c>
      <c r="H24" s="4">
        <f t="shared" si="6"/>
        <v>34.000000000000256</v>
      </c>
    </row>
    <row r="25" spans="1:8" x14ac:dyDescent="0.25">
      <c r="A25" s="4">
        <v>17</v>
      </c>
      <c r="B25" s="4">
        <v>1.7849999999999999</v>
      </c>
      <c r="C25" s="4">
        <v>-59</v>
      </c>
      <c r="D25" s="4">
        <v>1.843</v>
      </c>
      <c r="E25" s="4">
        <f t="shared" si="3"/>
        <v>-58.00000000000005</v>
      </c>
      <c r="F25" s="4">
        <f t="shared" si="4"/>
        <v>-0.99999999999995026</v>
      </c>
      <c r="G25" s="4">
        <f t="shared" si="5"/>
        <v>3.0000000000001137</v>
      </c>
      <c r="H25" s="4">
        <f t="shared" si="6"/>
        <v>60.999999999999943</v>
      </c>
    </row>
    <row r="26" spans="1:8" x14ac:dyDescent="0.25">
      <c r="A26" s="4">
        <v>25</v>
      </c>
      <c r="B26" s="4">
        <v>-2.2330000000000001</v>
      </c>
      <c r="C26" s="4">
        <v>-69</v>
      </c>
      <c r="D26" s="4">
        <v>-2.1659999999999999</v>
      </c>
      <c r="E26" s="4">
        <f t="shared" si="3"/>
        <v>-67.000000000000171</v>
      </c>
      <c r="F26" s="4">
        <f t="shared" si="4"/>
        <v>-1.9999999999998295</v>
      </c>
      <c r="G26" s="4">
        <f t="shared" si="5"/>
        <v>12.000000000000455</v>
      </c>
      <c r="H26" s="4">
        <f t="shared" si="6"/>
        <v>79.000000000000625</v>
      </c>
    </row>
    <row r="27" spans="1:8" x14ac:dyDescent="0.25">
      <c r="A27" s="4">
        <v>33</v>
      </c>
      <c r="B27" s="4">
        <v>-6.2460000000000004</v>
      </c>
      <c r="C27" s="4">
        <v>-92</v>
      </c>
      <c r="D27" s="4">
        <v>-6.1550000000000002</v>
      </c>
      <c r="E27" s="4">
        <f t="shared" si="3"/>
        <v>-91.000000000000199</v>
      </c>
      <c r="F27" s="4">
        <f t="shared" si="4"/>
        <v>-0.99999999999980105</v>
      </c>
      <c r="G27" s="4">
        <f t="shared" si="5"/>
        <v>1.0000000000012221</v>
      </c>
      <c r="H27" s="4">
        <f t="shared" si="6"/>
        <v>92.000000000000526</v>
      </c>
    </row>
    <row r="28" spans="1:8" x14ac:dyDescent="0.25">
      <c r="G28" s="4"/>
      <c r="H28" s="4"/>
    </row>
    <row r="29" spans="1:8" x14ac:dyDescent="0.25">
      <c r="G29" s="4"/>
      <c r="H29" s="4"/>
    </row>
    <row r="30" spans="1:8" x14ac:dyDescent="0.25">
      <c r="D30" t="s">
        <v>12</v>
      </c>
      <c r="G30" s="4"/>
      <c r="H30" s="4"/>
    </row>
    <row r="31" spans="1:8" x14ac:dyDescent="0.25">
      <c r="A31" s="2" t="s">
        <v>0</v>
      </c>
      <c r="B31" s="2" t="s">
        <v>8</v>
      </c>
      <c r="C31" s="2" t="s">
        <v>9</v>
      </c>
      <c r="D31" s="2" t="s">
        <v>8</v>
      </c>
      <c r="E31" s="2" t="s">
        <v>16</v>
      </c>
      <c r="F31" s="2" t="s">
        <v>10</v>
      </c>
      <c r="G31" s="2" t="s">
        <v>17</v>
      </c>
      <c r="H31" s="4"/>
    </row>
    <row r="32" spans="1:8" x14ac:dyDescent="0.25">
      <c r="A32" s="4">
        <v>7.2</v>
      </c>
      <c r="B32">
        <v>6.7830000000000004</v>
      </c>
      <c r="C32">
        <v>46</v>
      </c>
      <c r="D32">
        <v>6.7380000000000004</v>
      </c>
      <c r="E32" s="4">
        <f>(B32-D32)*1000</f>
        <v>44.999999999999929</v>
      </c>
      <c r="F32" s="4">
        <f>C32-E32</f>
        <v>1.0000000000000711</v>
      </c>
      <c r="G32" s="4">
        <f>-((D32-$D$20)+(A32-$A$20)/2)*1000</f>
        <v>7.999999999999563</v>
      </c>
      <c r="H32" s="4">
        <f>-((B32-$B$20)+(A32-$A$20)/2)*1000</f>
        <v>-37.000000000000369</v>
      </c>
    </row>
    <row r="33" spans="1:8" x14ac:dyDescent="0.25">
      <c r="A33" s="4">
        <v>8</v>
      </c>
      <c r="B33">
        <v>6.351</v>
      </c>
      <c r="C33">
        <v>27</v>
      </c>
      <c r="D33">
        <v>6.3230000000000004</v>
      </c>
      <c r="E33" s="4">
        <f t="shared" ref="E33:E42" si="7">(B33-D33)*1000</f>
        <v>27.999999999999581</v>
      </c>
      <c r="F33" s="4">
        <f t="shared" ref="F33:F41" si="8">C33-E33</f>
        <v>-0.99999999999958078</v>
      </c>
      <c r="G33" s="4">
        <f t="shared" ref="G33:G42" si="9">-((D33-$D$20)+(A33-$A$20)/2)*1000</f>
        <v>22.999999999999687</v>
      </c>
      <c r="H33" s="4">
        <f t="shared" ref="H33:H42" si="10">-((B33-$B$20)+(A33-$A$20)/2)*1000</f>
        <v>-4.9999999999998934</v>
      </c>
    </row>
    <row r="34" spans="1:8" x14ac:dyDescent="0.25">
      <c r="A34" s="4">
        <v>9</v>
      </c>
      <c r="B34">
        <v>5.84</v>
      </c>
      <c r="C34">
        <v>7</v>
      </c>
      <c r="D34">
        <v>5.8330000000000002</v>
      </c>
      <c r="E34" s="4">
        <f t="shared" si="7"/>
        <v>6.9999999999996732</v>
      </c>
      <c r="F34" s="4">
        <v>0</v>
      </c>
      <c r="G34" s="4">
        <f t="shared" si="9"/>
        <v>12.999999999999901</v>
      </c>
      <c r="H34" s="4">
        <f t="shared" si="10"/>
        <v>6.0000000000002274</v>
      </c>
    </row>
    <row r="35" spans="1:8" x14ac:dyDescent="0.25">
      <c r="A35" s="4">
        <v>10</v>
      </c>
      <c r="B35">
        <v>5.3460000000000001</v>
      </c>
      <c r="C35">
        <v>-2</v>
      </c>
      <c r="D35">
        <v>5.3460000000000001</v>
      </c>
      <c r="E35" s="4">
        <f t="shared" si="7"/>
        <v>0</v>
      </c>
      <c r="F35" s="4">
        <f t="shared" si="8"/>
        <v>-2</v>
      </c>
      <c r="G35" s="4">
        <f t="shared" si="9"/>
        <v>0</v>
      </c>
      <c r="H35" s="4">
        <f t="shared" si="10"/>
        <v>0</v>
      </c>
    </row>
    <row r="36" spans="1:8" x14ac:dyDescent="0.25">
      <c r="A36" s="4">
        <v>11</v>
      </c>
      <c r="B36">
        <v>4.8460000000000001</v>
      </c>
      <c r="C36">
        <v>6</v>
      </c>
      <c r="D36">
        <v>4.8380000000000001</v>
      </c>
      <c r="E36" s="4">
        <f t="shared" si="7"/>
        <v>8.0000000000000071</v>
      </c>
      <c r="F36" s="4">
        <f t="shared" si="8"/>
        <v>-2.0000000000000071</v>
      </c>
      <c r="G36" s="4">
        <f t="shared" si="9"/>
        <v>8.0000000000000071</v>
      </c>
      <c r="H36" s="4">
        <f t="shared" si="10"/>
        <v>0</v>
      </c>
    </row>
    <row r="37" spans="1:8" x14ac:dyDescent="0.25">
      <c r="A37" s="4">
        <v>12</v>
      </c>
      <c r="B37">
        <v>4.3369999999999997</v>
      </c>
      <c r="C37">
        <v>-10</v>
      </c>
      <c r="D37">
        <v>4.3470000000000004</v>
      </c>
      <c r="E37" s="4">
        <f t="shared" si="7"/>
        <v>-10.000000000000675</v>
      </c>
      <c r="F37" s="4">
        <v>0</v>
      </c>
      <c r="G37" s="4">
        <f t="shared" si="9"/>
        <v>-1.000000000000334</v>
      </c>
      <c r="H37" s="4">
        <f t="shared" si="10"/>
        <v>9.0000000000003411</v>
      </c>
    </row>
    <row r="38" spans="1:8" x14ac:dyDescent="0.25">
      <c r="A38" s="4">
        <v>13</v>
      </c>
      <c r="B38">
        <v>3.82</v>
      </c>
      <c r="C38">
        <v>-27</v>
      </c>
      <c r="D38">
        <v>3.847</v>
      </c>
      <c r="E38" s="4">
        <f t="shared" si="7"/>
        <v>-27.000000000000135</v>
      </c>
      <c r="F38" s="4">
        <v>0</v>
      </c>
      <c r="G38" s="4">
        <f t="shared" si="9"/>
        <v>-0.99999999999988987</v>
      </c>
      <c r="H38" s="4">
        <f t="shared" si="10"/>
        <v>26.000000000000245</v>
      </c>
    </row>
    <row r="39" spans="1:8" x14ac:dyDescent="0.25">
      <c r="A39" s="4">
        <v>14</v>
      </c>
      <c r="B39">
        <v>3.3119999999999998</v>
      </c>
      <c r="C39">
        <v>-42</v>
      </c>
      <c r="D39">
        <v>3.3519999999999999</v>
      </c>
      <c r="E39" s="4">
        <f t="shared" si="7"/>
        <v>-40.000000000000036</v>
      </c>
      <c r="F39" s="4">
        <f t="shared" si="8"/>
        <v>-1.9999999999999645</v>
      </c>
      <c r="G39" s="4">
        <f t="shared" si="9"/>
        <v>-5.9999999999997833</v>
      </c>
      <c r="H39" s="4">
        <f t="shared" si="10"/>
        <v>34.000000000000256</v>
      </c>
    </row>
    <row r="40" spans="1:8" x14ac:dyDescent="0.25">
      <c r="A40" s="4">
        <v>17</v>
      </c>
      <c r="B40">
        <v>1.7849999999999999</v>
      </c>
      <c r="C40">
        <v>-53</v>
      </c>
      <c r="D40">
        <v>1.8360000000000001</v>
      </c>
      <c r="E40" s="4">
        <f t="shared" si="7"/>
        <v>-51.000000000000156</v>
      </c>
      <c r="F40" s="4">
        <f t="shared" si="8"/>
        <v>-1.9999999999998437</v>
      </c>
      <c r="G40" s="4">
        <f t="shared" si="9"/>
        <v>9.9999999999997868</v>
      </c>
      <c r="H40" s="4">
        <f t="shared" si="10"/>
        <v>60.999999999999943</v>
      </c>
    </row>
    <row r="41" spans="1:8" x14ac:dyDescent="0.25">
      <c r="A41" s="4">
        <v>25</v>
      </c>
      <c r="B41">
        <v>-2.2320000000000002</v>
      </c>
      <c r="C41">
        <v>-62</v>
      </c>
      <c r="D41">
        <v>-2.1720000000000002</v>
      </c>
      <c r="E41" s="4">
        <f t="shared" si="7"/>
        <v>-60.000000000000057</v>
      </c>
      <c r="F41" s="4">
        <f t="shared" si="8"/>
        <v>-1.9999999999999432</v>
      </c>
      <c r="G41" s="4">
        <f t="shared" si="9"/>
        <v>18.000000000000682</v>
      </c>
      <c r="H41" s="4">
        <f t="shared" si="10"/>
        <v>78.000000000000284</v>
      </c>
    </row>
    <row r="42" spans="1:8" x14ac:dyDescent="0.25">
      <c r="A42" s="4">
        <v>33</v>
      </c>
      <c r="B42">
        <v>-6.2460000000000004</v>
      </c>
      <c r="C42">
        <v>-82</v>
      </c>
      <c r="D42">
        <v>-6.1639999999999997</v>
      </c>
      <c r="E42" s="4">
        <f t="shared" si="7"/>
        <v>-82.000000000000739</v>
      </c>
      <c r="F42" s="4">
        <v>0</v>
      </c>
      <c r="G42" s="4">
        <f t="shared" si="9"/>
        <v>9.9999999999997868</v>
      </c>
      <c r="H42" s="4">
        <f t="shared" si="10"/>
        <v>92.000000000000526</v>
      </c>
    </row>
    <row r="43" spans="1:8" x14ac:dyDescent="0.25">
      <c r="G43" s="4"/>
      <c r="H43" s="4"/>
    </row>
    <row r="44" spans="1:8" x14ac:dyDescent="0.25">
      <c r="G44" s="4"/>
      <c r="H44" s="4"/>
    </row>
    <row r="45" spans="1:8" x14ac:dyDescent="0.25">
      <c r="D45" t="s">
        <v>13</v>
      </c>
      <c r="G45" s="4"/>
      <c r="H45" s="4"/>
    </row>
    <row r="46" spans="1:8" x14ac:dyDescent="0.25">
      <c r="A46" s="2" t="s">
        <v>0</v>
      </c>
      <c r="B46" s="2" t="s">
        <v>8</v>
      </c>
      <c r="C46" s="2" t="s">
        <v>9</v>
      </c>
      <c r="D46" s="2" t="s">
        <v>8</v>
      </c>
      <c r="E46" s="2" t="s">
        <v>16</v>
      </c>
      <c r="F46" s="2" t="s">
        <v>10</v>
      </c>
      <c r="G46" s="2" t="s">
        <v>17</v>
      </c>
      <c r="H46" s="4"/>
    </row>
    <row r="47" spans="1:8" x14ac:dyDescent="0.25">
      <c r="A47" s="4">
        <v>7.2</v>
      </c>
      <c r="B47">
        <v>6.782</v>
      </c>
      <c r="C47">
        <v>42</v>
      </c>
      <c r="D47">
        <v>6.742</v>
      </c>
      <c r="E47" s="4">
        <f>(B47-D47)*1000</f>
        <v>40.000000000000036</v>
      </c>
      <c r="F47" s="4">
        <f>C47-E47</f>
        <v>1.9999999999999645</v>
      </c>
      <c r="G47" s="4">
        <f>-((D47-$D$50)+(A47-$A$50)/2)*1000</f>
        <v>5.0000000000003375</v>
      </c>
      <c r="H47" s="4">
        <f>-((B47-$B$50)+(A47-$A$50)/2)*1000</f>
        <v>-36.000000000000028</v>
      </c>
    </row>
    <row r="48" spans="1:8" x14ac:dyDescent="0.25">
      <c r="A48" s="4">
        <v>8</v>
      </c>
      <c r="B48">
        <v>6.351</v>
      </c>
      <c r="C48">
        <v>26</v>
      </c>
      <c r="D48">
        <v>6.3259999999999996</v>
      </c>
      <c r="E48" s="4">
        <f t="shared" ref="E48:E57" si="11">(B48-D48)*1000</f>
        <v>25.000000000000355</v>
      </c>
      <c r="F48" s="4">
        <f t="shared" ref="F48:F56" si="12">C48-E48</f>
        <v>0.99999999999964473</v>
      </c>
      <c r="G48" s="4">
        <f t="shared" ref="G48:G57" si="13">-((D48-$D$50)+(A48-$A$50)/2)*1000</f>
        <v>21.000000000000796</v>
      </c>
      <c r="H48" s="4">
        <f t="shared" ref="H48:H57" si="14">-((B48-$B$50)+(A48-$A$50)/2)*1000</f>
        <v>-4.9999999999998934</v>
      </c>
    </row>
    <row r="49" spans="1:8" x14ac:dyDescent="0.25">
      <c r="A49" s="4">
        <v>9</v>
      </c>
      <c r="B49">
        <v>5.84</v>
      </c>
      <c r="C49">
        <v>6</v>
      </c>
      <c r="D49">
        <v>5.8319999999999999</v>
      </c>
      <c r="E49" s="4">
        <f t="shared" si="11"/>
        <v>8.0000000000000071</v>
      </c>
      <c r="F49" s="4">
        <f t="shared" si="12"/>
        <v>-2.0000000000000071</v>
      </c>
      <c r="G49" s="4">
        <f t="shared" si="13"/>
        <v>15.000000000000568</v>
      </c>
      <c r="H49" s="4">
        <f t="shared" si="14"/>
        <v>6.0000000000002274</v>
      </c>
    </row>
    <row r="50" spans="1:8" x14ac:dyDescent="0.25">
      <c r="A50" s="4">
        <v>10</v>
      </c>
      <c r="B50">
        <v>5.3460000000000001</v>
      </c>
      <c r="C50">
        <v>-1</v>
      </c>
      <c r="D50">
        <v>5.3470000000000004</v>
      </c>
      <c r="E50" s="4">
        <f t="shared" si="11"/>
        <v>-1.000000000000334</v>
      </c>
      <c r="F50" s="4">
        <v>0</v>
      </c>
      <c r="G50" s="4">
        <f t="shared" si="13"/>
        <v>0</v>
      </c>
      <c r="H50" s="4">
        <f t="shared" si="14"/>
        <v>0</v>
      </c>
    </row>
    <row r="51" spans="1:8" x14ac:dyDescent="0.25">
      <c r="A51" s="4">
        <v>11</v>
      </c>
      <c r="B51">
        <v>4.8460000000000001</v>
      </c>
      <c r="C51">
        <v>5</v>
      </c>
      <c r="D51">
        <v>4.84</v>
      </c>
      <c r="E51" s="4">
        <f t="shared" si="11"/>
        <v>6.0000000000002274</v>
      </c>
      <c r="F51" s="4">
        <f t="shared" si="12"/>
        <v>-1.0000000000002274</v>
      </c>
      <c r="G51" s="4">
        <f t="shared" si="13"/>
        <v>7.0000000000005613</v>
      </c>
      <c r="H51" s="4">
        <f t="shared" si="14"/>
        <v>0</v>
      </c>
    </row>
    <row r="52" spans="1:8" x14ac:dyDescent="0.25">
      <c r="A52" s="4">
        <v>12</v>
      </c>
      <c r="B52">
        <v>4.3369999999999997</v>
      </c>
      <c r="C52">
        <v>-9</v>
      </c>
      <c r="D52">
        <v>4.3460000000000001</v>
      </c>
      <c r="E52" s="4">
        <f t="shared" si="11"/>
        <v>-9.0000000000003411</v>
      </c>
      <c r="F52" s="4">
        <v>0</v>
      </c>
      <c r="G52" s="4">
        <f t="shared" si="13"/>
        <v>1.000000000000334</v>
      </c>
      <c r="H52" s="4">
        <f t="shared" si="14"/>
        <v>9.0000000000003411</v>
      </c>
    </row>
    <row r="53" spans="1:8" x14ac:dyDescent="0.25">
      <c r="A53" s="4">
        <v>13</v>
      </c>
      <c r="B53">
        <v>3.82</v>
      </c>
      <c r="C53">
        <v>-25</v>
      </c>
      <c r="D53">
        <v>3.8439999999999999</v>
      </c>
      <c r="E53" s="4">
        <f t="shared" si="11"/>
        <v>-24.000000000000021</v>
      </c>
      <c r="F53" s="4">
        <f t="shared" si="12"/>
        <v>-0.99999999999997868</v>
      </c>
      <c r="G53" s="4">
        <f t="shared" si="13"/>
        <v>3.0000000000005578</v>
      </c>
      <c r="H53" s="4">
        <f t="shared" si="14"/>
        <v>26.000000000000245</v>
      </c>
    </row>
    <row r="54" spans="1:8" x14ac:dyDescent="0.25">
      <c r="A54" s="4">
        <v>14</v>
      </c>
      <c r="B54">
        <v>3.3119999999999998</v>
      </c>
      <c r="C54">
        <v>-39</v>
      </c>
      <c r="D54">
        <v>3.3490000000000002</v>
      </c>
      <c r="E54" s="4">
        <f t="shared" si="11"/>
        <v>-37.000000000000369</v>
      </c>
      <c r="F54" s="4">
        <f t="shared" si="12"/>
        <v>-1.9999999999996305</v>
      </c>
      <c r="G54" s="4">
        <f t="shared" si="13"/>
        <v>-1.9999999999997797</v>
      </c>
      <c r="H54" s="4">
        <f t="shared" si="14"/>
        <v>34.000000000000256</v>
      </c>
    </row>
    <row r="55" spans="1:8" x14ac:dyDescent="0.25">
      <c r="A55" s="4">
        <v>17</v>
      </c>
      <c r="B55">
        <v>1.7849999999999999</v>
      </c>
      <c r="C55">
        <v>-48</v>
      </c>
      <c r="D55">
        <v>1.8320000000000001</v>
      </c>
      <c r="E55" s="4">
        <f t="shared" si="11"/>
        <v>-47.000000000000156</v>
      </c>
      <c r="F55" s="4">
        <f t="shared" si="12"/>
        <v>-0.99999999999984368</v>
      </c>
      <c r="G55" s="4">
        <f t="shared" si="13"/>
        <v>15.000000000000568</v>
      </c>
      <c r="H55" s="4">
        <f t="shared" si="14"/>
        <v>60.999999999999943</v>
      </c>
    </row>
    <row r="56" spans="1:8" x14ac:dyDescent="0.25">
      <c r="A56" s="4">
        <v>25</v>
      </c>
      <c r="B56">
        <v>-2.2320000000000002</v>
      </c>
      <c r="C56">
        <v>-57</v>
      </c>
      <c r="D56">
        <v>-2.1760000000000002</v>
      </c>
      <c r="E56" s="4">
        <f t="shared" si="11"/>
        <v>-56.00000000000005</v>
      </c>
      <c r="F56" s="4">
        <f t="shared" si="12"/>
        <v>-0.99999999999995026</v>
      </c>
      <c r="G56" s="4">
        <f t="shared" si="13"/>
        <v>23.000000000000576</v>
      </c>
      <c r="H56" s="4">
        <f t="shared" si="14"/>
        <v>78.000000000000284</v>
      </c>
    </row>
    <row r="57" spans="1:8" x14ac:dyDescent="0.25">
      <c r="A57" s="4">
        <v>33</v>
      </c>
      <c r="B57">
        <v>-6.2460000000000004</v>
      </c>
      <c r="C57">
        <v>-76</v>
      </c>
      <c r="D57">
        <v>-6.17</v>
      </c>
      <c r="E57" s="4">
        <f t="shared" si="11"/>
        <v>-76.000000000000512</v>
      </c>
      <c r="F57" s="4">
        <v>0</v>
      </c>
      <c r="G57" s="4">
        <f t="shared" si="13"/>
        <v>16.99999999999946</v>
      </c>
      <c r="H57" s="4">
        <f t="shared" si="14"/>
        <v>92.000000000000526</v>
      </c>
    </row>
    <row r="58" spans="1:8" x14ac:dyDescent="0.25">
      <c r="G58" s="4"/>
      <c r="H58" s="4"/>
    </row>
    <row r="59" spans="1:8" x14ac:dyDescent="0.25">
      <c r="G59" s="4"/>
      <c r="H59" s="4"/>
    </row>
    <row r="60" spans="1:8" x14ac:dyDescent="0.25">
      <c r="D60" t="s">
        <v>13</v>
      </c>
      <c r="E60" t="s">
        <v>14</v>
      </c>
      <c r="F60" t="s">
        <v>15</v>
      </c>
      <c r="G60" s="4"/>
      <c r="H60" s="4"/>
    </row>
    <row r="61" spans="1:8" x14ac:dyDescent="0.25">
      <c r="A61" s="2" t="s">
        <v>0</v>
      </c>
      <c r="B61" s="2" t="s">
        <v>8</v>
      </c>
      <c r="C61" s="2" t="s">
        <v>9</v>
      </c>
      <c r="D61" s="2" t="s">
        <v>8</v>
      </c>
      <c r="E61" s="2" t="s">
        <v>16</v>
      </c>
      <c r="F61" s="2" t="s">
        <v>10</v>
      </c>
      <c r="G61" s="2" t="s">
        <v>17</v>
      </c>
      <c r="H61" s="4"/>
    </row>
    <row r="62" spans="1:8" x14ac:dyDescent="0.25">
      <c r="A62" s="4">
        <v>7.2</v>
      </c>
      <c r="B62">
        <v>7.867</v>
      </c>
      <c r="C62">
        <v>43</v>
      </c>
      <c r="D62">
        <v>7.827</v>
      </c>
      <c r="E62" s="4">
        <f>(B62-D62)*1000</f>
        <v>40.000000000000036</v>
      </c>
      <c r="F62" s="4">
        <f>C62-E62</f>
        <v>2.9999999999999645</v>
      </c>
      <c r="G62" s="4">
        <v>0</v>
      </c>
      <c r="H62" s="4">
        <f>-((B62-$B$65)+(A62-$A$65)/2)*1000</f>
        <v>-40.999999999999929</v>
      </c>
    </row>
    <row r="63" spans="1:8" x14ac:dyDescent="0.25">
      <c r="A63" s="4">
        <v>8</v>
      </c>
      <c r="B63">
        <v>7.4509999999999996</v>
      </c>
      <c r="C63">
        <v>24</v>
      </c>
      <c r="D63">
        <v>7.4260000000000002</v>
      </c>
      <c r="E63" s="4">
        <f t="shared" ref="E63:E72" si="15">(B63-D63)*1000</f>
        <v>24.999999999999467</v>
      </c>
      <c r="F63" s="4">
        <f t="shared" ref="F63:F64" si="16">C63-E63</f>
        <v>-0.99999999999946709</v>
      </c>
      <c r="G63" s="4">
        <f t="shared" ref="G63:G72" si="17">-((D63-$D$65)+(A63-$A$65)/2)*1000</f>
        <v>0.99999999999944578</v>
      </c>
      <c r="H63" s="4">
        <f t="shared" ref="H63:H72" si="18">-((B63-$B$65)+(A63-$A$65)/2)*1000</f>
        <v>-24.999999999999467</v>
      </c>
    </row>
    <row r="64" spans="1:8" x14ac:dyDescent="0.25">
      <c r="A64" s="4">
        <v>9</v>
      </c>
      <c r="B64">
        <v>6.9279999999999999</v>
      </c>
      <c r="C64">
        <v>4</v>
      </c>
      <c r="D64">
        <v>6.923</v>
      </c>
      <c r="E64" s="4">
        <f t="shared" si="15"/>
        <v>4.9999999999998934</v>
      </c>
      <c r="F64" s="4">
        <f t="shared" si="16"/>
        <v>-0.99999999999989342</v>
      </c>
      <c r="G64" s="4">
        <f t="shared" si="17"/>
        <v>3.9999999999995595</v>
      </c>
      <c r="H64" s="4">
        <f t="shared" si="18"/>
        <v>-1.9999999999997797</v>
      </c>
    </row>
    <row r="65" spans="1:8" x14ac:dyDescent="0.25">
      <c r="A65" s="4">
        <v>10</v>
      </c>
      <c r="B65">
        <v>6.4260000000000002</v>
      </c>
      <c r="C65">
        <v>-2</v>
      </c>
      <c r="D65">
        <v>6.4269999999999996</v>
      </c>
      <c r="E65" s="4">
        <f t="shared" si="15"/>
        <v>-0.99999999999944578</v>
      </c>
      <c r="F65" s="4">
        <v>0</v>
      </c>
      <c r="G65" s="4">
        <f t="shared" si="17"/>
        <v>0</v>
      </c>
      <c r="H65" s="4">
        <f t="shared" si="18"/>
        <v>0</v>
      </c>
    </row>
    <row r="66" spans="1:8" x14ac:dyDescent="0.25">
      <c r="A66" s="4">
        <v>11</v>
      </c>
      <c r="B66">
        <v>5.9249999999999998</v>
      </c>
      <c r="C66">
        <v>4</v>
      </c>
      <c r="D66">
        <v>5.92</v>
      </c>
      <c r="E66" s="4">
        <f t="shared" si="15"/>
        <v>4.9999999999998934</v>
      </c>
      <c r="F66" s="4">
        <f t="shared" ref="F66" si="19">C66-E66</f>
        <v>-0.99999999999989342</v>
      </c>
      <c r="G66" s="4">
        <f t="shared" si="17"/>
        <v>6.9999999999996732</v>
      </c>
      <c r="H66" s="4">
        <f t="shared" si="18"/>
        <v>1.000000000000334</v>
      </c>
    </row>
    <row r="67" spans="1:8" x14ac:dyDescent="0.25">
      <c r="A67" s="4">
        <v>12</v>
      </c>
      <c r="B67">
        <v>5.4139999999999997</v>
      </c>
      <c r="C67">
        <v>-10</v>
      </c>
      <c r="D67">
        <v>5.423</v>
      </c>
      <c r="E67" s="4">
        <f t="shared" si="15"/>
        <v>-9.0000000000003411</v>
      </c>
      <c r="F67" s="4">
        <v>0</v>
      </c>
      <c r="G67" s="4">
        <f t="shared" si="17"/>
        <v>3.9999999999995595</v>
      </c>
      <c r="H67" s="4">
        <f t="shared" si="18"/>
        <v>12.000000000000455</v>
      </c>
    </row>
    <row r="68" spans="1:8" x14ac:dyDescent="0.25">
      <c r="A68" s="4">
        <v>13</v>
      </c>
      <c r="B68">
        <v>4.8849999999999998</v>
      </c>
      <c r="C68">
        <v>-26</v>
      </c>
      <c r="D68">
        <v>4.9089999999999998</v>
      </c>
      <c r="E68" s="4">
        <f t="shared" si="15"/>
        <v>-24.000000000000021</v>
      </c>
      <c r="F68" s="4">
        <f t="shared" ref="F68:F71" si="20">C68-E68</f>
        <v>-1.9999999999999787</v>
      </c>
      <c r="G68" s="4">
        <f t="shared" si="17"/>
        <v>17.999999999999794</v>
      </c>
      <c r="H68" s="4">
        <f t="shared" si="18"/>
        <v>41.000000000000369</v>
      </c>
    </row>
    <row r="69" spans="1:8" x14ac:dyDescent="0.25">
      <c r="A69" s="4">
        <v>14</v>
      </c>
      <c r="B69">
        <v>4.37</v>
      </c>
      <c r="C69">
        <v>-39</v>
      </c>
      <c r="D69">
        <v>4.4059999999999997</v>
      </c>
      <c r="E69" s="4">
        <f t="shared" si="15"/>
        <v>-35.999999999999588</v>
      </c>
      <c r="F69" s="4">
        <f t="shared" si="20"/>
        <v>-3.0000000000004121</v>
      </c>
      <c r="G69" s="4">
        <f t="shared" si="17"/>
        <v>20.999999999999908</v>
      </c>
      <c r="H69" s="4">
        <f t="shared" si="18"/>
        <v>56.00000000000005</v>
      </c>
    </row>
    <row r="70" spans="1:8" x14ac:dyDescent="0.25">
      <c r="A70" s="4">
        <v>17</v>
      </c>
      <c r="B70">
        <v>2.84</v>
      </c>
      <c r="C70">
        <v>-48</v>
      </c>
      <c r="D70">
        <v>2.8849999999999998</v>
      </c>
      <c r="E70" s="4">
        <f t="shared" si="15"/>
        <v>-44.999999999999929</v>
      </c>
      <c r="F70" s="4">
        <f t="shared" si="20"/>
        <v>-3.0000000000000711</v>
      </c>
      <c r="G70" s="4">
        <f t="shared" si="17"/>
        <v>41.999999999999815</v>
      </c>
      <c r="H70" s="4">
        <f t="shared" si="18"/>
        <v>86.000000000000298</v>
      </c>
    </row>
    <row r="71" spans="1:8" x14ac:dyDescent="0.25">
      <c r="A71" s="4">
        <v>25</v>
      </c>
      <c r="B71">
        <v>-1.161</v>
      </c>
      <c r="C71">
        <v>-57</v>
      </c>
      <c r="D71">
        <v>-1.1060000000000001</v>
      </c>
      <c r="E71" s="4">
        <f t="shared" si="15"/>
        <v>-54.999999999999936</v>
      </c>
      <c r="F71" s="4">
        <f t="shared" si="20"/>
        <v>-2.0000000000000639</v>
      </c>
      <c r="G71" s="4">
        <f t="shared" si="17"/>
        <v>32.999999999999474</v>
      </c>
      <c r="H71" s="4">
        <f t="shared" si="18"/>
        <v>86.999999999999744</v>
      </c>
    </row>
    <row r="72" spans="1:8" x14ac:dyDescent="0.25">
      <c r="A72" s="4">
        <v>33</v>
      </c>
      <c r="B72">
        <v>-5.1760000000000002</v>
      </c>
      <c r="C72">
        <v>-76</v>
      </c>
      <c r="D72">
        <v>-5.1029999999999998</v>
      </c>
      <c r="E72" s="4">
        <f t="shared" si="15"/>
        <v>-73.000000000000398</v>
      </c>
      <c r="F72" s="4">
        <v>0</v>
      </c>
      <c r="G72" s="4">
        <f t="shared" si="17"/>
        <v>29.999999999999361</v>
      </c>
      <c r="H72" s="4">
        <f t="shared" si="18"/>
        <v>102.00000000000031</v>
      </c>
    </row>
    <row r="73" spans="1:8" x14ac:dyDescent="0.25">
      <c r="G73" s="4"/>
      <c r="H73" s="4"/>
    </row>
    <row r="74" spans="1:8" x14ac:dyDescent="0.25">
      <c r="G74" s="4"/>
      <c r="H74" s="4"/>
    </row>
    <row r="75" spans="1:8" x14ac:dyDescent="0.25">
      <c r="D75" t="s">
        <v>12</v>
      </c>
      <c r="E75" t="s">
        <v>14</v>
      </c>
      <c r="F75" t="s">
        <v>15</v>
      </c>
      <c r="G75" s="4"/>
      <c r="H75" s="4"/>
    </row>
    <row r="76" spans="1:8" x14ac:dyDescent="0.25">
      <c r="A76" s="2" t="s">
        <v>0</v>
      </c>
      <c r="B76" s="2" t="s">
        <v>8</v>
      </c>
      <c r="C76" s="2" t="s">
        <v>9</v>
      </c>
      <c r="D76" s="2" t="s">
        <v>8</v>
      </c>
      <c r="E76" s="2" t="s">
        <v>16</v>
      </c>
      <c r="F76" s="2" t="s">
        <v>10</v>
      </c>
      <c r="G76" s="2" t="s">
        <v>17</v>
      </c>
      <c r="H76" s="4"/>
    </row>
    <row r="77" spans="1:8" x14ac:dyDescent="0.25">
      <c r="A77" s="4">
        <v>7.2</v>
      </c>
      <c r="B77">
        <v>7.8650000000000002</v>
      </c>
      <c r="C77">
        <v>47</v>
      </c>
      <c r="D77">
        <v>7.8250000000000002</v>
      </c>
      <c r="E77" s="4">
        <f>(B77-D77)*1000</f>
        <v>40.000000000000036</v>
      </c>
      <c r="F77" s="4">
        <f>C77-E77</f>
        <v>6.9999999999999645</v>
      </c>
      <c r="G77" s="4">
        <v>0</v>
      </c>
      <c r="H77" s="4">
        <f>-((B77-$B$80)+(A77-$A$80)/2)*1000</f>
        <v>-40.999999999999929</v>
      </c>
    </row>
    <row r="78" spans="1:8" x14ac:dyDescent="0.25">
      <c r="A78" s="4">
        <v>8</v>
      </c>
      <c r="B78">
        <v>7.4489999999999998</v>
      </c>
      <c r="C78">
        <v>26</v>
      </c>
      <c r="D78">
        <v>7.423</v>
      </c>
      <c r="E78" s="4">
        <f t="shared" ref="E78:E87" si="21">(B78-D78)*1000</f>
        <v>25.999999999999801</v>
      </c>
      <c r="F78" s="4">
        <v>0</v>
      </c>
      <c r="G78" s="4">
        <f>-((D78-$D$80)+(A78-$A$80)/2)*1000</f>
        <v>3.9999999999995595</v>
      </c>
      <c r="H78" s="4">
        <f t="shared" ref="H78:H87" si="22">-((B78-$B$80)+(A78-$A$80)/2)*1000</f>
        <v>-24.999999999999467</v>
      </c>
    </row>
    <row r="79" spans="1:8" x14ac:dyDescent="0.25">
      <c r="A79" s="4">
        <v>9</v>
      </c>
      <c r="B79">
        <v>6.9260000000000002</v>
      </c>
      <c r="C79">
        <v>5</v>
      </c>
      <c r="D79">
        <v>6.9219999999999997</v>
      </c>
      <c r="E79" s="4">
        <f t="shared" si="21"/>
        <v>4.0000000000004476</v>
      </c>
      <c r="F79" s="4">
        <f t="shared" ref="F79" si="23">C79-E79</f>
        <v>0.99999999999955236</v>
      </c>
      <c r="G79" s="4">
        <f t="shared" ref="G79:G87" si="24">-((D79-$D$80)+(A79-$A$80)/2)*1000</f>
        <v>4.9999999999998934</v>
      </c>
      <c r="H79" s="4">
        <f t="shared" si="22"/>
        <v>-1.9999999999997797</v>
      </c>
    </row>
    <row r="80" spans="1:8" x14ac:dyDescent="0.25">
      <c r="A80" s="4">
        <v>10</v>
      </c>
      <c r="B80">
        <v>6.4240000000000004</v>
      </c>
      <c r="C80">
        <v>-3</v>
      </c>
      <c r="D80">
        <v>6.4269999999999996</v>
      </c>
      <c r="E80" s="4">
        <f t="shared" si="21"/>
        <v>-2.9999999999992255</v>
      </c>
      <c r="F80" s="4">
        <v>0</v>
      </c>
      <c r="G80" s="4">
        <f t="shared" si="24"/>
        <v>0</v>
      </c>
      <c r="H80" s="4">
        <f t="shared" si="22"/>
        <v>0</v>
      </c>
    </row>
    <row r="81" spans="1:8" x14ac:dyDescent="0.25">
      <c r="A81" s="4">
        <v>11</v>
      </c>
      <c r="B81">
        <v>5.9240000000000004</v>
      </c>
      <c r="C81">
        <v>-3</v>
      </c>
      <c r="D81">
        <v>5.9189999999999996</v>
      </c>
      <c r="E81" s="4">
        <f t="shared" si="21"/>
        <v>5.0000000000007816</v>
      </c>
      <c r="F81" s="4">
        <f t="shared" ref="F81" si="25">C81-E81</f>
        <v>-8.0000000000007816</v>
      </c>
      <c r="G81" s="4">
        <f t="shared" si="24"/>
        <v>8.0000000000000071</v>
      </c>
      <c r="H81" s="4">
        <f t="shared" si="22"/>
        <v>0</v>
      </c>
    </row>
    <row r="82" spans="1:8" x14ac:dyDescent="0.25">
      <c r="A82" s="4">
        <v>12</v>
      </c>
      <c r="B82">
        <v>5.4119999999999999</v>
      </c>
      <c r="C82">
        <v>-11</v>
      </c>
      <c r="D82">
        <v>5.4219999999999997</v>
      </c>
      <c r="E82" s="4">
        <f t="shared" si="21"/>
        <v>-9.9999999999997868</v>
      </c>
      <c r="F82" s="4">
        <v>0</v>
      </c>
      <c r="G82" s="4">
        <f t="shared" si="24"/>
        <v>4.9999999999998934</v>
      </c>
      <c r="H82" s="4">
        <f t="shared" si="22"/>
        <v>12.000000000000455</v>
      </c>
    </row>
    <row r="83" spans="1:8" x14ac:dyDescent="0.25">
      <c r="A83" s="4">
        <v>13</v>
      </c>
      <c r="B83">
        <v>4.8840000000000003</v>
      </c>
      <c r="C83">
        <v>-26</v>
      </c>
      <c r="D83">
        <v>4.9109999999999996</v>
      </c>
      <c r="E83" s="4">
        <f t="shared" si="21"/>
        <v>-26.999999999999247</v>
      </c>
      <c r="F83" s="4">
        <f t="shared" ref="F83:F86" si="26">C83-E83</f>
        <v>0.99999999999924682</v>
      </c>
      <c r="G83" s="4">
        <f t="shared" si="24"/>
        <v>16.000000000000014</v>
      </c>
      <c r="H83" s="4">
        <f t="shared" si="22"/>
        <v>40.000000000000036</v>
      </c>
    </row>
    <row r="84" spans="1:8" x14ac:dyDescent="0.25">
      <c r="A84" s="4">
        <v>14</v>
      </c>
      <c r="B84">
        <v>4.3689999999999998</v>
      </c>
      <c r="C84">
        <v>-43</v>
      </c>
      <c r="D84">
        <v>4.4089999999999998</v>
      </c>
      <c r="E84" s="4">
        <f t="shared" si="21"/>
        <v>-40.000000000000036</v>
      </c>
      <c r="F84" s="4">
        <f t="shared" si="26"/>
        <v>-2.9999999999999645</v>
      </c>
      <c r="G84" s="4">
        <f t="shared" si="24"/>
        <v>17.999999999999794</v>
      </c>
      <c r="H84" s="4">
        <f t="shared" si="22"/>
        <v>55.000000000000604</v>
      </c>
    </row>
    <row r="85" spans="1:8" x14ac:dyDescent="0.25">
      <c r="A85" s="4">
        <v>17</v>
      </c>
      <c r="B85">
        <v>2.8380000000000001</v>
      </c>
      <c r="C85">
        <v>-52</v>
      </c>
      <c r="D85">
        <v>2.887</v>
      </c>
      <c r="E85" s="4">
        <f t="shared" si="21"/>
        <v>-48.999999999999929</v>
      </c>
      <c r="F85" s="4">
        <f t="shared" si="26"/>
        <v>-3.0000000000000711</v>
      </c>
      <c r="G85" s="4">
        <f t="shared" si="24"/>
        <v>39.999999999999588</v>
      </c>
      <c r="H85" s="4">
        <f t="shared" si="22"/>
        <v>86.000000000000298</v>
      </c>
    </row>
    <row r="86" spans="1:8" x14ac:dyDescent="0.25">
      <c r="A86" s="4">
        <v>25</v>
      </c>
      <c r="B86">
        <v>-1.1619999999999999</v>
      </c>
      <c r="C86">
        <v>-62</v>
      </c>
      <c r="D86">
        <v>-1.1020000000000001</v>
      </c>
      <c r="E86" s="4">
        <f t="shared" si="21"/>
        <v>-59.999999999999829</v>
      </c>
      <c r="F86" s="4">
        <f t="shared" si="26"/>
        <v>-2.0000000000001705</v>
      </c>
      <c r="G86" s="4">
        <f t="shared" si="24"/>
        <v>28.999999999999915</v>
      </c>
      <c r="H86" s="4">
        <f t="shared" si="22"/>
        <v>86.000000000000298</v>
      </c>
    </row>
    <row r="87" spans="1:8" x14ac:dyDescent="0.25">
      <c r="A87" s="4">
        <v>33</v>
      </c>
      <c r="B87">
        <v>-5.1769999999999996</v>
      </c>
      <c r="C87">
        <v>-82</v>
      </c>
      <c r="D87">
        <v>-5.0960000000000001</v>
      </c>
      <c r="E87" s="4">
        <f t="shared" si="21"/>
        <v>-80.999999999999517</v>
      </c>
      <c r="F87" s="4">
        <v>0</v>
      </c>
      <c r="G87" s="4">
        <f t="shared" si="24"/>
        <v>22.999999999999687</v>
      </c>
      <c r="H87" s="4">
        <f t="shared" si="22"/>
        <v>100.99999999999909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2024-05-30T20:49:04Z</dcterms:created>
  <dcterms:modified xsi:type="dcterms:W3CDTF">2024-06-13T16:31:46Z</dcterms:modified>
</cp:coreProperties>
</file>