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S:\magdata\LCLS-II-HE\Undulator\HE_SXU-021\"/>
    </mc:Choice>
  </mc:AlternateContent>
  <xr:revisionPtr revIDLastSave="0" documentId="13_ncr:1_{41E90A7C-E491-4412-AC24-23D8CD8375E5}" xr6:coauthVersionLast="47" xr6:coauthVersionMax="47" xr10:uidLastSave="{00000000-0000-0000-0000-000000000000}"/>
  <bookViews>
    <workbookView xWindow="10110" yWindow="510" windowWidth="18150" windowHeight="12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H9" i="1"/>
  <c r="H10" i="1"/>
  <c r="F21" i="1"/>
  <c r="F22" i="1"/>
  <c r="E21" i="1"/>
  <c r="E22" i="1"/>
  <c r="E23" i="1"/>
  <c r="G9" i="1"/>
  <c r="G10" i="1"/>
  <c r="F9" i="1"/>
  <c r="F10" i="1"/>
  <c r="F11" i="1"/>
  <c r="E9" i="1"/>
  <c r="E10" i="1"/>
  <c r="E11" i="1"/>
  <c r="D21" i="1"/>
  <c r="D23" i="1" s="1"/>
  <c r="D22" i="1"/>
  <c r="D9" i="1"/>
  <c r="D11" i="1" s="1"/>
  <c r="D10" i="1"/>
  <c r="G23" i="1" l="1"/>
  <c r="H11" i="1"/>
  <c r="F23" i="1"/>
  <c r="G11" i="1"/>
  <c r="C22" i="1"/>
  <c r="C21" i="1"/>
  <c r="C9" i="1"/>
  <c r="C10" i="1"/>
  <c r="C11" i="1" l="1"/>
  <c r="C23" i="1"/>
</calcChain>
</file>

<file path=xl/sharedStrings.xml><?xml version="1.0" encoding="utf-8"?>
<sst xmlns="http://schemas.openxmlformats.org/spreadsheetml/2006/main" count="53" uniqueCount="31">
  <si>
    <t>US Spring Stack SN</t>
  </si>
  <si>
    <t>Upstream</t>
  </si>
  <si>
    <t>Downstream</t>
  </si>
  <si>
    <t>DS Spring Stack SN</t>
  </si>
  <si>
    <t>US Ref Gap (URG)</t>
  </si>
  <si>
    <t>US Ref Gap (DRG)</t>
  </si>
  <si>
    <t>US Corr Fac (Uf)</t>
  </si>
  <si>
    <t>DS Corr Fac (Df)</t>
  </si>
  <si>
    <t>US Init Contact (UICG)</t>
  </si>
  <si>
    <t>DS Init Contact (DICG)</t>
  </si>
  <si>
    <t>US final Contact (DFCG)</t>
  </si>
  <si>
    <t>DS final Contact (DFCG)</t>
  </si>
  <si>
    <t>US Target Lockoug Gap (UTLG)</t>
  </si>
  <si>
    <t>DS Target Lockoug Gap (DTLG)</t>
  </si>
  <si>
    <t>US trim amount</t>
  </si>
  <si>
    <t>DS trim amount</t>
  </si>
  <si>
    <t>Round 1</t>
  </si>
  <si>
    <t>Round 2</t>
  </si>
  <si>
    <t>Round 3</t>
  </si>
  <si>
    <t>DS Actual Lockout Gap (DALG)</t>
  </si>
  <si>
    <t>US Actual Lockout Gap (UALG)</t>
  </si>
  <si>
    <t>FROM SPRING STACK SORT LIST</t>
  </si>
  <si>
    <t>UNCHANGED</t>
  </si>
  <si>
    <t>MEASURED</t>
  </si>
  <si>
    <t>CALCULATED</t>
  </si>
  <si>
    <t>SXU-021</t>
  </si>
  <si>
    <t>29L467-045</t>
  </si>
  <si>
    <t>29L467-058</t>
  </si>
  <si>
    <t>Round 4</t>
  </si>
  <si>
    <t>Round 5</t>
  </si>
  <si>
    <t>Round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</si>
</sst>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2" borderId="0" xfId="0" applyNumberFormat="1" applyFill="1"/>
    <xf numFmtId="2" fontId="0" fillId="0" borderId="0" xfId="0" applyNumberFormat="1"/>
    <xf numFmtId="0" fontId="1" fillId="0" borderId="0" xfId="0" applyFont="1"/>
    <xf numFmtId="2" fontId="1" fillId="2" borderId="0" xfId="0" applyNumberFormat="1" applyFont="1" applyFill="1"/>
    <xf numFmtId="0" fontId="0" fillId="0" borderId="1" xfId="0" applyBorder="1"/>
    <xf numFmtId="2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H21" sqref="H21"/>
    </sheetView>
  </sheetViews>
  <sheetFormatPr defaultRowHeight="15" x14ac:dyDescent="0.25"/>
  <cols>
    <col min="2" max="2" width="27.5703125" bestFit="1" customWidth="1"/>
    <col min="3" max="5" width="10.5703125" bestFit="1" customWidth="1"/>
    <col min="6" max="6" width="11.140625" customWidth="1"/>
    <col min="7" max="8" width="10.5703125" bestFit="1" customWidth="1"/>
  </cols>
  <sheetData>
    <row r="1" spans="1:9" x14ac:dyDescent="0.25">
      <c r="A1" t="s">
        <v>25</v>
      </c>
    </row>
    <row r="2" spans="1:9" x14ac:dyDescent="0.25">
      <c r="B2" t="s">
        <v>1</v>
      </c>
      <c r="C2" t="s">
        <v>16</v>
      </c>
      <c r="D2" t="s">
        <v>17</v>
      </c>
      <c r="E2" t="s">
        <v>18</v>
      </c>
      <c r="F2" t="s">
        <v>28</v>
      </c>
      <c r="G2" t="s">
        <v>29</v>
      </c>
      <c r="H2" t="s">
        <v>30</v>
      </c>
    </row>
    <row r="4" spans="1:9" x14ac:dyDescent="0.25">
      <c r="B4" t="s">
        <v>0</v>
      </c>
      <c r="C4" t="s">
        <v>26</v>
      </c>
      <c r="D4" t="s">
        <v>26</v>
      </c>
      <c r="E4" t="s">
        <v>26</v>
      </c>
      <c r="F4" t="s">
        <v>26</v>
      </c>
      <c r="G4" t="s">
        <v>26</v>
      </c>
      <c r="H4" t="s">
        <v>26</v>
      </c>
    </row>
    <row r="5" spans="1:9" x14ac:dyDescent="0.25">
      <c r="B5" t="s">
        <v>4</v>
      </c>
      <c r="C5">
        <v>11.56</v>
      </c>
      <c r="D5">
        <v>11.56</v>
      </c>
      <c r="E5">
        <v>11.56</v>
      </c>
      <c r="F5">
        <v>11.56</v>
      </c>
      <c r="G5">
        <v>11.56</v>
      </c>
      <c r="H5">
        <v>11.56</v>
      </c>
      <c r="I5" t="s">
        <v>21</v>
      </c>
    </row>
    <row r="6" spans="1:9" x14ac:dyDescent="0.25">
      <c r="B6" t="s">
        <v>6</v>
      </c>
      <c r="C6">
        <v>4</v>
      </c>
      <c r="D6">
        <v>4</v>
      </c>
      <c r="E6">
        <v>4</v>
      </c>
      <c r="F6">
        <v>4</v>
      </c>
      <c r="G6">
        <v>4</v>
      </c>
      <c r="H6">
        <v>4</v>
      </c>
      <c r="I6" t="s">
        <v>22</v>
      </c>
    </row>
    <row r="7" spans="1:9" x14ac:dyDescent="0.25">
      <c r="B7" t="s">
        <v>8</v>
      </c>
      <c r="C7">
        <v>12.35</v>
      </c>
      <c r="D7">
        <v>11.65</v>
      </c>
      <c r="E7">
        <v>11.58</v>
      </c>
      <c r="F7">
        <v>11.73</v>
      </c>
      <c r="G7">
        <v>11.84</v>
      </c>
      <c r="H7">
        <v>11.78</v>
      </c>
      <c r="I7" t="s">
        <v>23</v>
      </c>
    </row>
    <row r="8" spans="1:9" x14ac:dyDescent="0.25">
      <c r="B8" t="s">
        <v>10</v>
      </c>
      <c r="C8">
        <v>12.18</v>
      </c>
      <c r="D8">
        <v>11.45</v>
      </c>
      <c r="E8">
        <v>11.3</v>
      </c>
      <c r="F8">
        <v>11.32</v>
      </c>
      <c r="G8">
        <v>11.43</v>
      </c>
      <c r="H8">
        <v>11.44</v>
      </c>
      <c r="I8" t="s">
        <v>23</v>
      </c>
    </row>
    <row r="9" spans="1:9" x14ac:dyDescent="0.25">
      <c r="B9" t="s">
        <v>20</v>
      </c>
      <c r="C9" s="1">
        <f>(C7+C8)/2</f>
        <v>12.265000000000001</v>
      </c>
      <c r="D9" s="1">
        <f t="shared" ref="D9:E9" si="0">(D7+D8)/2</f>
        <v>11.55</v>
      </c>
      <c r="E9" s="1">
        <f t="shared" si="0"/>
        <v>11.440000000000001</v>
      </c>
      <c r="F9" s="1">
        <f t="shared" ref="F9:G9" si="1">(F7+F8)/2</f>
        <v>11.525</v>
      </c>
      <c r="G9" s="1">
        <f t="shared" si="1"/>
        <v>11.635</v>
      </c>
      <c r="H9" s="1">
        <f t="shared" ref="H9" si="2">(H7+H8)/2</f>
        <v>11.61</v>
      </c>
      <c r="I9" t="s">
        <v>24</v>
      </c>
    </row>
    <row r="10" spans="1:9" x14ac:dyDescent="0.25">
      <c r="B10" s="5" t="s">
        <v>12</v>
      </c>
      <c r="C10" s="6">
        <f>$C5+(C7-C8)/$C6</f>
        <v>11.602500000000001</v>
      </c>
      <c r="D10" s="6">
        <f t="shared" ref="D10:E10" si="3">$C5+(D7-D8)/$C6</f>
        <v>11.610000000000001</v>
      </c>
      <c r="E10" s="6">
        <f t="shared" si="3"/>
        <v>11.63</v>
      </c>
      <c r="F10" s="6">
        <f t="shared" ref="F10:G10" si="4">$C5+(F7-F8)/$C6</f>
        <v>11.662500000000001</v>
      </c>
      <c r="G10" s="6">
        <f t="shared" si="4"/>
        <v>11.662500000000001</v>
      </c>
      <c r="H10" s="6">
        <f t="shared" ref="H10" si="5">$C5+(H7-H8)/$C6</f>
        <v>11.645</v>
      </c>
      <c r="I10" t="s">
        <v>24</v>
      </c>
    </row>
    <row r="11" spans="1:9" x14ac:dyDescent="0.25">
      <c r="B11" s="3" t="s">
        <v>14</v>
      </c>
      <c r="C11" s="4">
        <f>C9-C10</f>
        <v>0.66249999999999964</v>
      </c>
      <c r="D11" s="4">
        <f t="shared" ref="D11:E11" si="6">D9-D10</f>
        <v>-6.0000000000000497E-2</v>
      </c>
      <c r="E11" s="4">
        <f t="shared" si="6"/>
        <v>-0.1899999999999995</v>
      </c>
      <c r="F11" s="4">
        <f t="shared" ref="F11:G11" si="7">F9-F10</f>
        <v>-0.13750000000000107</v>
      </c>
      <c r="G11" s="4">
        <f t="shared" si="7"/>
        <v>-2.7500000000001634E-2</v>
      </c>
      <c r="H11" s="4">
        <f t="shared" ref="H11" si="8">H9-H10</f>
        <v>-3.5000000000000142E-2</v>
      </c>
    </row>
    <row r="12" spans="1:9" x14ac:dyDescent="0.25">
      <c r="C12" s="2"/>
    </row>
    <row r="13" spans="1:9" x14ac:dyDescent="0.25">
      <c r="C13" s="2"/>
    </row>
    <row r="14" spans="1:9" x14ac:dyDescent="0.25">
      <c r="B14" t="s">
        <v>2</v>
      </c>
      <c r="C14" t="s">
        <v>16</v>
      </c>
      <c r="D14" t="s">
        <v>17</v>
      </c>
      <c r="E14" t="s">
        <v>18</v>
      </c>
      <c r="F14" t="s">
        <v>28</v>
      </c>
      <c r="G14" t="s">
        <v>29</v>
      </c>
    </row>
    <row r="16" spans="1:9" x14ac:dyDescent="0.25">
      <c r="B16" t="s">
        <v>3</v>
      </c>
      <c r="C16" t="s">
        <v>27</v>
      </c>
      <c r="D16" t="s">
        <v>27</v>
      </c>
      <c r="E16" t="s">
        <v>27</v>
      </c>
      <c r="F16" t="s">
        <v>27</v>
      </c>
      <c r="G16" t="s">
        <v>27</v>
      </c>
      <c r="I16" t="s">
        <v>21</v>
      </c>
    </row>
    <row r="17" spans="2:9" x14ac:dyDescent="0.25">
      <c r="B17" t="s">
        <v>5</v>
      </c>
      <c r="C17">
        <v>11.56</v>
      </c>
      <c r="D17">
        <v>11.56</v>
      </c>
      <c r="E17">
        <v>11.56</v>
      </c>
      <c r="F17">
        <v>11.56</v>
      </c>
      <c r="G17">
        <v>11.56</v>
      </c>
      <c r="I17" t="s">
        <v>22</v>
      </c>
    </row>
    <row r="18" spans="2:9" x14ac:dyDescent="0.25">
      <c r="B18" t="s">
        <v>7</v>
      </c>
      <c r="C18">
        <v>4</v>
      </c>
      <c r="D18">
        <v>4</v>
      </c>
      <c r="E18">
        <v>4</v>
      </c>
      <c r="F18">
        <v>4</v>
      </c>
      <c r="G18">
        <v>4</v>
      </c>
      <c r="I18" t="s">
        <v>23</v>
      </c>
    </row>
    <row r="19" spans="2:9" x14ac:dyDescent="0.25">
      <c r="B19" t="s">
        <v>9</v>
      </c>
      <c r="C19">
        <v>12.25</v>
      </c>
      <c r="D19">
        <v>11.67</v>
      </c>
      <c r="E19">
        <v>11.46</v>
      </c>
      <c r="F19">
        <v>11.71</v>
      </c>
      <c r="G19">
        <v>11.66</v>
      </c>
      <c r="I19" t="s">
        <v>23</v>
      </c>
    </row>
    <row r="20" spans="2:9" x14ac:dyDescent="0.25">
      <c r="B20" t="s">
        <v>11</v>
      </c>
      <c r="C20">
        <v>12.12</v>
      </c>
      <c r="D20">
        <v>11.49</v>
      </c>
      <c r="E20">
        <v>11.25</v>
      </c>
      <c r="F20">
        <v>11.5</v>
      </c>
      <c r="G20">
        <v>11.47</v>
      </c>
      <c r="I20" t="s">
        <v>24</v>
      </c>
    </row>
    <row r="21" spans="2:9" x14ac:dyDescent="0.25">
      <c r="B21" t="s">
        <v>19</v>
      </c>
      <c r="C21" s="1">
        <f>(C19+C20)/2</f>
        <v>12.184999999999999</v>
      </c>
      <c r="D21" s="1">
        <f>(D19+D20)/2</f>
        <v>11.58</v>
      </c>
      <c r="E21" s="1">
        <f>(E19+E20)/2</f>
        <v>11.355</v>
      </c>
      <c r="F21" s="1">
        <f>(F19+F20)/2</f>
        <v>11.605</v>
      </c>
      <c r="G21" s="1">
        <f>(G19+G20)/2</f>
        <v>11.565000000000001</v>
      </c>
      <c r="I21" t="s">
        <v>24</v>
      </c>
    </row>
    <row r="22" spans="2:9" x14ac:dyDescent="0.25">
      <c r="B22" s="5" t="s">
        <v>13</v>
      </c>
      <c r="C22" s="6">
        <f>$C17+(C19-C20)/$C18</f>
        <v>11.592500000000001</v>
      </c>
      <c r="D22" s="6">
        <f>$C17+(D19-D20)/$C18</f>
        <v>11.605</v>
      </c>
      <c r="E22" s="6">
        <f>$C17+(E19-E20)/$C18</f>
        <v>11.612500000000001</v>
      </c>
      <c r="F22" s="6">
        <f>$C17+(F19-F20)/$C18</f>
        <v>11.612500000000001</v>
      </c>
      <c r="G22" s="6">
        <f>$C17+(G19-G20)/$C18</f>
        <v>11.6075</v>
      </c>
    </row>
    <row r="23" spans="2:9" x14ac:dyDescent="0.25">
      <c r="B23" s="3" t="s">
        <v>15</v>
      </c>
      <c r="C23" s="4">
        <f>C21-C22</f>
        <v>0.59249999999999758</v>
      </c>
      <c r="D23" s="4">
        <f>D21-D22</f>
        <v>-2.5000000000000355E-2</v>
      </c>
      <c r="E23" s="4">
        <f>E21-E22</f>
        <v>-0.25750000000000028</v>
      </c>
      <c r="F23" s="4">
        <f>F21-F22</f>
        <v>-7.5000000000002842E-3</v>
      </c>
      <c r="G23" s="4">
        <f>G21-G22</f>
        <v>-4.249999999999865E-2</v>
      </c>
    </row>
  </sheetData>
  <phoneticPr fontId="2" type="noConversion"/>
  <pageMargins left="0.7" right="0.7" top="0.75" bottom="0.75" header="0.3" footer="0.3"/>
  <pageSetup paperSize="2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Lawrence Berkeley National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Arbelaez</dc:creator>
  <cp:lastModifiedBy>Yurii</cp:lastModifiedBy>
  <dcterms:created xsi:type="dcterms:W3CDTF">2024-04-09T19:18:31Z</dcterms:created>
  <dcterms:modified xsi:type="dcterms:W3CDTF">2025-05-08T16:10:49Z</dcterms:modified>
</cp:coreProperties>
</file>