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slac-my.sharepoint.com/personal/sda_slac_stanford_edu/Documents/"/>
    </mc:Choice>
  </mc:AlternateContent>
  <xr:revisionPtr revIDLastSave="15" documentId="8_{B1262499-12E6-428C-ADF8-68D200CB5F67}" xr6:coauthVersionLast="47" xr6:coauthVersionMax="47" xr10:uidLastSave="{DF1FF0AB-B18F-47CB-8372-515AF7A61035}"/>
  <bookViews>
    <workbookView xWindow="1920" yWindow="1920" windowWidth="28536" windowHeight="15048" xr2:uid="{F25F856B-24FF-470A-875F-ED947AB784D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6" i="1" l="1"/>
  <c r="G5" i="1"/>
  <c r="G4" i="1"/>
  <c r="G3" i="1"/>
  <c r="E9" i="1" a="1"/>
  <c r="E9" i="1" s="1"/>
  <c r="E8" i="1" a="1"/>
  <c r="E8" i="1" s="1"/>
  <c r="F4" i="1"/>
  <c r="F3" i="1"/>
  <c r="F6" i="1"/>
  <c r="E6" i="1"/>
  <c r="F5" i="1"/>
  <c r="E5" i="1"/>
  <c r="E4" i="1"/>
  <c r="E3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<sst xmlns="http://schemas.openxmlformats.org/spreadsheetml/2006/main" count="16" uniqueCount="14">
  <si>
    <t xml:space="preserve">FACET-II Chicane Dipole Hall Probe Reading at and Integrated Field of 0.397 T-m or ~11 amps. </t>
  </si>
  <si>
    <t>Dipole</t>
  </si>
  <si>
    <t xml:space="preserve">Measurements were made on the end of the pole in the X center.   </t>
  </si>
  <si>
    <t>Field (T)</t>
  </si>
  <si>
    <t>Field Mean</t>
  </si>
  <si>
    <t>Field Stdev</t>
  </si>
  <si>
    <t>Mean of All</t>
  </si>
  <si>
    <t>Stdev of All</t>
  </si>
  <si>
    <t>% Diff to Mean of All</t>
  </si>
  <si>
    <t xml:space="preserve">X  </t>
  </si>
  <si>
    <t>Y ^</t>
  </si>
  <si>
    <t>Meas Here</t>
  </si>
  <si>
    <t>Comment</t>
  </si>
  <si>
    <t>Vacuum chamber has 2-3 gap mm between pole  for 4598.   The other magnets had a ~1 mm gap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</si>
</sst>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0.000"/>
  </numFmts>
  <fonts count="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3">
    <xf numFmtId="0" fontId="0" fillId="0" borderId="0" xfId="0"/>
    <xf numFmtId="0" fontId="0" fillId="0" borderId="0" xfId="0" applyAlignment="1">
      <alignment horizontal="center"/>
    </xf>
    <xf numFmtId="165" fontId="0" fillId="0" borderId="0" xfId="0" applyNumberFormat="1"/>
    <xf numFmtId="10" fontId="0" fillId="0" borderId="0" xfId="1" applyNumberFormat="1" applyFont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36C870-241B-4BBB-A275-91B608359F27}">
  <dimension ref="A1:P28"/>
  <sheetViews>
    <sheetView tabSelected="1" workbookViewId="0">
      <selection activeCell="M5" sqref="M5"/>
    </sheetView>
  </sheetViews>
  <sheetFormatPr defaultRowHeight="14.4" x14ac:dyDescent="0.3"/>
  <cols>
    <col min="5" max="5" width="12.6640625" bestFit="1" customWidth="1"/>
    <col min="6" max="6" width="9.5546875" bestFit="1" customWidth="1"/>
    <col min="7" max="7" width="16.6640625" bestFit="1" customWidth="1"/>
  </cols>
  <sheetData>
    <row r="1" spans="1:9" x14ac:dyDescent="0.3">
      <c r="A1" t="s">
        <v>0</v>
      </c>
      <c r="I1" t="s">
        <v>12</v>
      </c>
    </row>
    <row r="2" spans="1:9" x14ac:dyDescent="0.3">
      <c r="A2" s="1" t="s">
        <v>1</v>
      </c>
      <c r="B2" s="1" t="s">
        <v>3</v>
      </c>
      <c r="C2" s="1" t="s">
        <v>3</v>
      </c>
      <c r="D2" s="1" t="s">
        <v>3</v>
      </c>
      <c r="E2" s="1" t="s">
        <v>4</v>
      </c>
      <c r="F2" s="1" t="s">
        <v>5</v>
      </c>
      <c r="G2" s="1" t="s">
        <v>8</v>
      </c>
    </row>
    <row r="3" spans="1:9" x14ac:dyDescent="0.3">
      <c r="A3" s="1">
        <v>4595</v>
      </c>
      <c r="B3" s="1">
        <v>-0.873</v>
      </c>
      <c r="C3" s="1">
        <v>-0.88700000000000001</v>
      </c>
      <c r="D3" s="1">
        <v>-0.89</v>
      </c>
      <c r="E3" s="2">
        <f>AVERAGE(B3:D3)</f>
        <v>-0.8833333333333333</v>
      </c>
      <c r="F3" s="2">
        <f>STDEV(B3:D3)</f>
        <v>9.073771725877474E-3</v>
      </c>
      <c r="G3" s="3">
        <f>(ABS(E3)-$E$8)/$E$8</f>
        <v>-1.1839284049594421E-2</v>
      </c>
    </row>
    <row r="4" spans="1:9" x14ac:dyDescent="0.3">
      <c r="A4" s="1">
        <v>4596</v>
      </c>
      <c r="B4" s="1">
        <v>0.88800000000000001</v>
      </c>
      <c r="C4" s="1">
        <v>0.88300000000000001</v>
      </c>
      <c r="D4" s="1">
        <v>0.89500000000000002</v>
      </c>
      <c r="E4" s="2">
        <f t="shared" ref="E4:E6" si="0">AVERAGE(B4:D4)</f>
        <v>0.8886666666666666</v>
      </c>
      <c r="F4" s="2">
        <f>STDEV(B4:D4)</f>
        <v>6.0277137733417132E-3</v>
      </c>
      <c r="G4" s="3">
        <f>(ABS(E4)-$E$8)/$E$8</f>
        <v>-5.873030670271253E-3</v>
      </c>
    </row>
    <row r="5" spans="1:9" x14ac:dyDescent="0.3">
      <c r="A5" s="1">
        <v>4597</v>
      </c>
      <c r="B5" s="1">
        <v>0.877</v>
      </c>
      <c r="C5" s="1">
        <v>0.86699999999999999</v>
      </c>
      <c r="D5" s="1">
        <v>0.88400000000000001</v>
      </c>
      <c r="E5" s="2">
        <f t="shared" si="0"/>
        <v>0.876</v>
      </c>
      <c r="F5" s="2">
        <f t="shared" ref="F4:F6" si="1">STDEV(B5:D5)</f>
        <v>8.5440037453175383E-3</v>
      </c>
      <c r="G5" s="3">
        <f t="shared" ref="G5:G6" si="2">(ABS(E5)-$E$8)/$E$8</f>
        <v>-2.0042882446163791E-2</v>
      </c>
    </row>
    <row r="6" spans="1:9" x14ac:dyDescent="0.3">
      <c r="A6" s="1">
        <v>4598</v>
      </c>
      <c r="B6" s="1">
        <v>-0.92300000000000004</v>
      </c>
      <c r="C6" s="1">
        <v>-0.93500000000000005</v>
      </c>
      <c r="D6" s="1">
        <v>-0.92500000000000004</v>
      </c>
      <c r="E6" s="2">
        <f t="shared" si="0"/>
        <v>-0.92766666666666675</v>
      </c>
      <c r="F6" s="2">
        <f t="shared" si="1"/>
        <v>6.4291005073286427E-3</v>
      </c>
      <c r="G6" s="3">
        <f t="shared" si="2"/>
        <v>3.775519716602984E-2</v>
      </c>
      <c r="I6" t="s">
        <v>13</v>
      </c>
    </row>
    <row r="8" spans="1:9" x14ac:dyDescent="0.3">
      <c r="D8" t="s">
        <v>6</v>
      </c>
      <c r="E8" s="2" cm="1">
        <f t="array" ref="E8">AVERAGE(ABS(E3:E6))</f>
        <v>0.89391666666666658</v>
      </c>
    </row>
    <row r="9" spans="1:9" x14ac:dyDescent="0.3">
      <c r="D9" t="s">
        <v>7</v>
      </c>
      <c r="E9" s="2" cm="1">
        <f t="array" ref="E9">STDEV(ABS(E3:E6))</f>
        <v>2.3091404525558103E-2</v>
      </c>
    </row>
    <row r="10" spans="1:9" x14ac:dyDescent="0.3">
      <c r="E10" s="2"/>
    </row>
    <row r="19" spans="12:16" x14ac:dyDescent="0.3">
      <c r="L19" t="s">
        <v>2</v>
      </c>
    </row>
    <row r="21" spans="12:16" ht="15" thickBot="1" x14ac:dyDescent="0.35"/>
    <row r="22" spans="12:16" x14ac:dyDescent="0.3">
      <c r="N22" s="4"/>
      <c r="O22" s="5"/>
      <c r="P22" s="6"/>
    </row>
    <row r="23" spans="12:16" x14ac:dyDescent="0.3">
      <c r="M23" t="s">
        <v>10</v>
      </c>
      <c r="N23" s="7"/>
      <c r="O23" s="8"/>
      <c r="P23" s="9"/>
    </row>
    <row r="24" spans="12:16" x14ac:dyDescent="0.3">
      <c r="N24" s="7"/>
      <c r="O24" s="8"/>
      <c r="P24" s="9"/>
    </row>
    <row r="25" spans="12:16" ht="15" thickBot="1" x14ac:dyDescent="0.35">
      <c r="N25" s="10"/>
      <c r="O25" s="11"/>
      <c r="P25" s="12"/>
    </row>
    <row r="26" spans="12:16" x14ac:dyDescent="0.3">
      <c r="O26" t="s">
        <v>11</v>
      </c>
    </row>
    <row r="28" spans="12:16" x14ac:dyDescent="0.3">
      <c r="O28" s="1" t="s">
        <v>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SLAC National Accelerator Laboratory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Anderson, Scott D.</dc:creator>
  <cp:lastModifiedBy>Anderson, Scott D.</cp:lastModifiedBy>
  <dcterms:created xsi:type="dcterms:W3CDTF">2026-03-24T23:35:10Z</dcterms:created>
  <dcterms:modified xsi:type="dcterms:W3CDTF">2026-03-24T23:56:20Z</dcterms:modified>
</cp:coreProperties>
</file>