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955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9" i="1" l="1"/>
  <c r="L4" i="1"/>
  <c r="L5" i="1"/>
  <c r="L6" i="1"/>
  <c r="L7" i="1"/>
  <c r="L8" i="1"/>
  <c r="L9" i="1"/>
  <c r="L10" i="1"/>
  <c r="L11" i="1"/>
  <c r="L12" i="1"/>
  <c r="L13" i="1"/>
  <c r="L14" i="1"/>
  <c r="L15" i="1"/>
  <c r="L3" i="1"/>
  <c r="K18" i="1"/>
  <c r="J4" i="1"/>
  <c r="J5" i="1"/>
  <c r="J6" i="1"/>
  <c r="J7" i="1"/>
  <c r="J8" i="1"/>
  <c r="J9" i="1"/>
  <c r="J10" i="1"/>
  <c r="J11" i="1"/>
  <c r="J12" i="1"/>
  <c r="J13" i="1"/>
  <c r="J14" i="1"/>
  <c r="J15" i="1"/>
  <c r="J3" i="1"/>
  <c r="I18" i="1"/>
  <c r="F19" i="1"/>
  <c r="G4" i="1"/>
  <c r="G5" i="1"/>
  <c r="G6" i="1"/>
  <c r="G7" i="1"/>
  <c r="G8" i="1"/>
  <c r="G9" i="1"/>
  <c r="G10" i="1"/>
  <c r="G11" i="1"/>
  <c r="G12" i="1"/>
  <c r="G13" i="1"/>
  <c r="G14" i="1"/>
  <c r="G15" i="1"/>
  <c r="G3" i="1"/>
  <c r="F18" i="1"/>
  <c r="E4" i="1"/>
  <c r="E5" i="1"/>
  <c r="E6" i="1"/>
  <c r="E7" i="1"/>
  <c r="E8" i="1"/>
  <c r="E9" i="1"/>
  <c r="E10" i="1"/>
  <c r="E11" i="1"/>
  <c r="E12" i="1"/>
  <c r="E13" i="1"/>
  <c r="E14" i="1"/>
  <c r="E15" i="1"/>
  <c r="E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3" i="1"/>
  <c r="D18" i="1"/>
  <c r="B18" i="1"/>
  <c r="B19" i="1"/>
</calcChain>
</file>

<file path=xl/sharedStrings.xml><?xml version="1.0" encoding="utf-8"?>
<sst xmlns="http://schemas.openxmlformats.org/spreadsheetml/2006/main" count="10" uniqueCount="8">
  <si>
    <t>D(mm)</t>
  </si>
  <si>
    <t>I=-70A</t>
  </si>
  <si>
    <t>B(T)</t>
  </si>
  <si>
    <t>I=-50A</t>
  </si>
  <si>
    <t>B-AVRG</t>
  </si>
  <si>
    <t>I=58A</t>
  </si>
  <si>
    <t>Gauge Blocks re-positioned</t>
  </si>
  <si>
    <t>I=-58A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</si>
</sst>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Calibration Magnet Field uniformity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I=-70A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3"/>
            <c:dispRSqr val="0"/>
            <c:dispEq val="0"/>
          </c:trendline>
          <c:xVal>
            <c:numRef>
              <c:f>Sheet1!$A$3:$A$17</c:f>
              <c:numCache>
                <c:formatCode>General</c:formatCode>
                <c:ptCount val="15"/>
                <c:pt idx="0">
                  <c:v>100</c:v>
                </c:pt>
                <c:pt idx="1">
                  <c:v>105</c:v>
                </c:pt>
                <c:pt idx="2">
                  <c:v>110</c:v>
                </c:pt>
                <c:pt idx="3">
                  <c:v>115</c:v>
                </c:pt>
                <c:pt idx="4">
                  <c:v>120</c:v>
                </c:pt>
                <c:pt idx="5">
                  <c:v>125</c:v>
                </c:pt>
                <c:pt idx="6">
                  <c:v>130</c:v>
                </c:pt>
                <c:pt idx="7">
                  <c:v>135</c:v>
                </c:pt>
                <c:pt idx="8">
                  <c:v>140</c:v>
                </c:pt>
                <c:pt idx="9">
                  <c:v>145</c:v>
                </c:pt>
                <c:pt idx="10">
                  <c:v>150</c:v>
                </c:pt>
                <c:pt idx="11">
                  <c:v>155</c:v>
                </c:pt>
                <c:pt idx="12">
                  <c:v>160</c:v>
                </c:pt>
                <c:pt idx="13">
                  <c:v>130</c:v>
                </c:pt>
                <c:pt idx="14">
                  <c:v>155</c:v>
                </c:pt>
              </c:numCache>
            </c:numRef>
          </c:xVal>
          <c:yVal>
            <c:numRef>
              <c:f>Sheet1!$C$3:$C$17</c:f>
              <c:numCache>
                <c:formatCode>General</c:formatCode>
                <c:ptCount val="15"/>
                <c:pt idx="0">
                  <c:v>-1.580000000001025</c:v>
                </c:pt>
                <c:pt idx="1">
                  <c:v>-0.86000000000030496</c:v>
                </c:pt>
                <c:pt idx="2">
                  <c:v>-0.36000000000147026</c:v>
                </c:pt>
                <c:pt idx="3">
                  <c:v>-4.0000000001150227E-2</c:v>
                </c:pt>
                <c:pt idx="4">
                  <c:v>0.24999999999941735</c:v>
                </c:pt>
                <c:pt idx="5">
                  <c:v>0.43999999999932982</c:v>
                </c:pt>
                <c:pt idx="6">
                  <c:v>0.53999999999998494</c:v>
                </c:pt>
                <c:pt idx="7">
                  <c:v>0.57999999999891472</c:v>
                </c:pt>
                <c:pt idx="8">
                  <c:v>0.51999999999940982</c:v>
                </c:pt>
                <c:pt idx="9">
                  <c:v>0.38999999999900226</c:v>
                </c:pt>
                <c:pt idx="10">
                  <c:v>0.17999999999851468</c:v>
                </c:pt>
                <c:pt idx="11">
                  <c:v>-0.10999999999983245</c:v>
                </c:pt>
                <c:pt idx="12">
                  <c:v>-0.45999999999990493</c:v>
                </c:pt>
                <c:pt idx="13">
                  <c:v>0.57999999999891472</c:v>
                </c:pt>
                <c:pt idx="14">
                  <c:v>-4.0000000001150227E-2</c:v>
                </c:pt>
              </c:numCache>
            </c:numRef>
          </c:yVal>
          <c:smooth val="0"/>
        </c:ser>
        <c:ser>
          <c:idx val="1"/>
          <c:order val="1"/>
          <c:tx>
            <c:v>I=-50A</c:v>
          </c:tx>
          <c:spPr>
            <a:ln w="28575">
              <a:noFill/>
            </a:ln>
          </c:spPr>
          <c:marker>
            <c:symbol val="square"/>
            <c:size val="4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5"/>
            <c:dispRSqr val="0"/>
            <c:dispEq val="0"/>
          </c:trendline>
          <c:xVal>
            <c:numRef>
              <c:f>Sheet1!$A$3:$A$15</c:f>
              <c:numCache>
                <c:formatCode>General</c:formatCode>
                <c:ptCount val="13"/>
                <c:pt idx="0">
                  <c:v>100</c:v>
                </c:pt>
                <c:pt idx="1">
                  <c:v>105</c:v>
                </c:pt>
                <c:pt idx="2">
                  <c:v>110</c:v>
                </c:pt>
                <c:pt idx="3">
                  <c:v>115</c:v>
                </c:pt>
                <c:pt idx="4">
                  <c:v>120</c:v>
                </c:pt>
                <c:pt idx="5">
                  <c:v>125</c:v>
                </c:pt>
                <c:pt idx="6">
                  <c:v>130</c:v>
                </c:pt>
                <c:pt idx="7">
                  <c:v>135</c:v>
                </c:pt>
                <c:pt idx="8">
                  <c:v>140</c:v>
                </c:pt>
                <c:pt idx="9">
                  <c:v>145</c:v>
                </c:pt>
                <c:pt idx="10">
                  <c:v>150</c:v>
                </c:pt>
                <c:pt idx="11">
                  <c:v>155</c:v>
                </c:pt>
                <c:pt idx="12">
                  <c:v>160</c:v>
                </c:pt>
              </c:numCache>
            </c:numRef>
          </c:xVal>
          <c:yVal>
            <c:numRef>
              <c:f>Sheet1!$E$3:$E$15</c:f>
              <c:numCache>
                <c:formatCode>General</c:formatCode>
                <c:ptCount val="13"/>
                <c:pt idx="0">
                  <c:v>0.55000000000138272</c:v>
                </c:pt>
                <c:pt idx="1">
                  <c:v>0.55000000000138272</c:v>
                </c:pt>
                <c:pt idx="2">
                  <c:v>0.45999999999990493</c:v>
                </c:pt>
                <c:pt idx="3">
                  <c:v>0.34000000000089514</c:v>
                </c:pt>
                <c:pt idx="4">
                  <c:v>0.21000000000048757</c:v>
                </c:pt>
                <c:pt idx="5">
                  <c:v>8.0000000000080007E-2</c:v>
                </c:pt>
                <c:pt idx="6">
                  <c:v>-3.9999999998929781E-2</c:v>
                </c:pt>
                <c:pt idx="7">
                  <c:v>-0.16000000000016001</c:v>
                </c:pt>
                <c:pt idx="8">
                  <c:v>-0.26999999999999247</c:v>
                </c:pt>
                <c:pt idx="9">
                  <c:v>-0.35000000000007248</c:v>
                </c:pt>
                <c:pt idx="10">
                  <c:v>-0.4199999999987547</c:v>
                </c:pt>
                <c:pt idx="11">
                  <c:v>-0.48000000000048004</c:v>
                </c:pt>
                <c:pt idx="12">
                  <c:v>-0.51999999999940982</c:v>
                </c:pt>
              </c:numCache>
            </c:numRef>
          </c:yVal>
          <c:smooth val="0"/>
        </c:ser>
        <c:ser>
          <c:idx val="2"/>
          <c:order val="2"/>
          <c:tx>
            <c:v>I=-58A</c:v>
          </c:tx>
          <c:spPr>
            <a:ln w="28575">
              <a:noFill/>
            </a:ln>
          </c:spPr>
          <c:marker>
            <c:symbol val="triangle"/>
            <c:size val="4"/>
          </c:marker>
          <c:trendline>
            <c:spPr>
              <a:ln>
                <a:solidFill>
                  <a:srgbClr val="92D05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Sheet1!$A$3:$A$15</c:f>
              <c:numCache>
                <c:formatCode>General</c:formatCode>
                <c:ptCount val="13"/>
                <c:pt idx="0">
                  <c:v>100</c:v>
                </c:pt>
                <c:pt idx="1">
                  <c:v>105</c:v>
                </c:pt>
                <c:pt idx="2">
                  <c:v>110</c:v>
                </c:pt>
                <c:pt idx="3">
                  <c:v>115</c:v>
                </c:pt>
                <c:pt idx="4">
                  <c:v>120</c:v>
                </c:pt>
                <c:pt idx="5">
                  <c:v>125</c:v>
                </c:pt>
                <c:pt idx="6">
                  <c:v>130</c:v>
                </c:pt>
                <c:pt idx="7">
                  <c:v>135</c:v>
                </c:pt>
                <c:pt idx="8">
                  <c:v>140</c:v>
                </c:pt>
                <c:pt idx="9">
                  <c:v>145</c:v>
                </c:pt>
                <c:pt idx="10">
                  <c:v>150</c:v>
                </c:pt>
                <c:pt idx="11">
                  <c:v>155</c:v>
                </c:pt>
                <c:pt idx="12">
                  <c:v>160</c:v>
                </c:pt>
              </c:numCache>
            </c:numRef>
          </c:xVal>
          <c:yVal>
            <c:numRef>
              <c:f>Sheet1!$G$3:$G$15</c:f>
              <c:numCache>
                <c:formatCode>General</c:formatCode>
                <c:ptCount val="13"/>
                <c:pt idx="0">
                  <c:v>0.15000000000098268</c:v>
                </c:pt>
                <c:pt idx="1">
                  <c:v>0.2799999999991698</c:v>
                </c:pt>
                <c:pt idx="2">
                  <c:v>0.31000000000114269</c:v>
                </c:pt>
                <c:pt idx="3">
                  <c:v>0.29000000000056758</c:v>
                </c:pt>
                <c:pt idx="4">
                  <c:v>0.23000000000106269</c:v>
                </c:pt>
                <c:pt idx="5">
                  <c:v>0.16999999999933735</c:v>
                </c:pt>
                <c:pt idx="6">
                  <c:v>8.9999999999257341E-2</c:v>
                </c:pt>
                <c:pt idx="7">
                  <c:v>-9.9999999991773336E-3</c:v>
                </c:pt>
                <c:pt idx="8">
                  <c:v>-0.10000000000065512</c:v>
                </c:pt>
                <c:pt idx="9">
                  <c:v>-0.21000000000048757</c:v>
                </c:pt>
                <c:pt idx="10">
                  <c:v>-0.29000000000056758</c:v>
                </c:pt>
                <c:pt idx="11">
                  <c:v>-0.37999999999982492</c:v>
                </c:pt>
                <c:pt idx="12">
                  <c:v>-0.48000000000048004</c:v>
                </c:pt>
              </c:numCache>
            </c:numRef>
          </c:yVal>
          <c:smooth val="0"/>
        </c:ser>
        <c:ser>
          <c:idx val="3"/>
          <c:order val="3"/>
          <c:tx>
            <c:v>I=-58 Corr</c:v>
          </c:tx>
          <c:spPr>
            <a:ln w="28575">
              <a:noFill/>
            </a:ln>
          </c:spPr>
          <c:marker>
            <c:symbol val="x"/>
            <c:size val="4"/>
          </c:marker>
          <c:trendline>
            <c:spPr>
              <a:ln>
                <a:solidFill>
                  <a:srgbClr val="00B0F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Sheet1!$A$3:$A$15</c:f>
              <c:numCache>
                <c:formatCode>General</c:formatCode>
                <c:ptCount val="13"/>
                <c:pt idx="0">
                  <c:v>100</c:v>
                </c:pt>
                <c:pt idx="1">
                  <c:v>105</c:v>
                </c:pt>
                <c:pt idx="2">
                  <c:v>110</c:v>
                </c:pt>
                <c:pt idx="3">
                  <c:v>115</c:v>
                </c:pt>
                <c:pt idx="4">
                  <c:v>120</c:v>
                </c:pt>
                <c:pt idx="5">
                  <c:v>125</c:v>
                </c:pt>
                <c:pt idx="6">
                  <c:v>130</c:v>
                </c:pt>
                <c:pt idx="7">
                  <c:v>135</c:v>
                </c:pt>
                <c:pt idx="8">
                  <c:v>140</c:v>
                </c:pt>
                <c:pt idx="9">
                  <c:v>145</c:v>
                </c:pt>
                <c:pt idx="10">
                  <c:v>150</c:v>
                </c:pt>
                <c:pt idx="11">
                  <c:v>155</c:v>
                </c:pt>
                <c:pt idx="12">
                  <c:v>160</c:v>
                </c:pt>
              </c:numCache>
            </c:numRef>
          </c:xVal>
          <c:yVal>
            <c:numRef>
              <c:f>Sheet1!$J$3:$J$15</c:f>
              <c:numCache>
                <c:formatCode>General</c:formatCode>
                <c:ptCount val="13"/>
                <c:pt idx="0">
                  <c:v>-0.36999999999842714</c:v>
                </c:pt>
                <c:pt idx="1">
                  <c:v>-0.1399999999995849</c:v>
                </c:pt>
                <c:pt idx="2">
                  <c:v>-1.9999999998354667E-2</c:v>
                </c:pt>
                <c:pt idx="3">
                  <c:v>5.000000000032756E-2</c:v>
                </c:pt>
                <c:pt idx="4">
                  <c:v>8.0000000000080007E-2</c:v>
                </c:pt>
                <c:pt idx="5">
                  <c:v>0.10000000000065512</c:v>
                </c:pt>
                <c:pt idx="6">
                  <c:v>9.0000000001477787E-2</c:v>
                </c:pt>
                <c:pt idx="7">
                  <c:v>8.0000000000080007E-2</c:v>
                </c:pt>
                <c:pt idx="8">
                  <c:v>6.000000000172534E-2</c:v>
                </c:pt>
                <c:pt idx="9">
                  <c:v>4.0000000001150227E-2</c:v>
                </c:pt>
                <c:pt idx="10">
                  <c:v>2.9999999999752447E-2</c:v>
                </c:pt>
                <c:pt idx="11">
                  <c:v>1.000000000139778E-2</c:v>
                </c:pt>
                <c:pt idx="12">
                  <c:v>-9.9999999991773336E-3</c:v>
                </c:pt>
              </c:numCache>
            </c:numRef>
          </c:yVal>
          <c:smooth val="0"/>
        </c:ser>
        <c:ser>
          <c:idx val="4"/>
          <c:order val="4"/>
          <c:tx>
            <c:v>I=-70 Corr</c:v>
          </c:tx>
          <c:spPr>
            <a:ln w="28575">
              <a:noFill/>
            </a:ln>
          </c:spPr>
          <c:marker>
            <c:symbol val="star"/>
            <c:size val="4"/>
          </c:marker>
          <c:trendline>
            <c:spPr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Sheet1!$A$3:$A$15</c:f>
              <c:numCache>
                <c:formatCode>General</c:formatCode>
                <c:ptCount val="13"/>
                <c:pt idx="0">
                  <c:v>100</c:v>
                </c:pt>
                <c:pt idx="1">
                  <c:v>105</c:v>
                </c:pt>
                <c:pt idx="2">
                  <c:v>110</c:v>
                </c:pt>
                <c:pt idx="3">
                  <c:v>115</c:v>
                </c:pt>
                <c:pt idx="4">
                  <c:v>120</c:v>
                </c:pt>
                <c:pt idx="5">
                  <c:v>125</c:v>
                </c:pt>
                <c:pt idx="6">
                  <c:v>130</c:v>
                </c:pt>
                <c:pt idx="7">
                  <c:v>135</c:v>
                </c:pt>
                <c:pt idx="8">
                  <c:v>140</c:v>
                </c:pt>
                <c:pt idx="9">
                  <c:v>145</c:v>
                </c:pt>
                <c:pt idx="10">
                  <c:v>150</c:v>
                </c:pt>
                <c:pt idx="11">
                  <c:v>155</c:v>
                </c:pt>
                <c:pt idx="12">
                  <c:v>160</c:v>
                </c:pt>
              </c:numCache>
            </c:numRef>
          </c:xVal>
          <c:yVal>
            <c:numRef>
              <c:f>Sheet1!$L$3:$L$15</c:f>
              <c:numCache>
                <c:formatCode>General</c:formatCode>
                <c:ptCount val="13"/>
                <c:pt idx="0">
                  <c:v>-1.9200000000019202</c:v>
                </c:pt>
                <c:pt idx="1">
                  <c:v>-1.1100000000019428</c:v>
                </c:pt>
                <c:pt idx="2">
                  <c:v>-0.55000000000138272</c:v>
                </c:pt>
                <c:pt idx="3">
                  <c:v>-0.18000000000073513</c:v>
                </c:pt>
                <c:pt idx="4">
                  <c:v>0.18999999999991246</c:v>
                </c:pt>
                <c:pt idx="5">
                  <c:v>0.36999999999842714</c:v>
                </c:pt>
                <c:pt idx="6">
                  <c:v>0.53999999999998494</c:v>
                </c:pt>
                <c:pt idx="7">
                  <c:v>0.62000000000006494</c:v>
                </c:pt>
                <c:pt idx="8">
                  <c:v>0.62999999999924228</c:v>
                </c:pt>
                <c:pt idx="9">
                  <c:v>0.57999999999891472</c:v>
                </c:pt>
                <c:pt idx="10">
                  <c:v>0.48999999999965738</c:v>
                </c:pt>
                <c:pt idx="11">
                  <c:v>0.28999999999834714</c:v>
                </c:pt>
                <c:pt idx="12">
                  <c:v>4.9999999998107114E-2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056960"/>
        <c:axId val="224057536"/>
      </c:scatterChart>
      <c:valAx>
        <c:axId val="224056960"/>
        <c:scaling>
          <c:orientation val="minMax"/>
          <c:max val="160"/>
          <c:min val="1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4057536"/>
        <c:crossesAt val="-2"/>
        <c:crossBetween val="midCat"/>
      </c:valAx>
      <c:valAx>
        <c:axId val="224057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Field Difference(G)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40569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19</xdr:row>
      <xdr:rowOff>157161</xdr:rowOff>
    </xdr:from>
    <xdr:to>
      <xdr:col>16</xdr:col>
      <xdr:colOff>323850</xdr:colOff>
      <xdr:row>40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3" workbookViewId="0">
      <selection activeCell="R37" sqref="R37"/>
    </sheetView>
  </sheetViews>
  <sheetFormatPr defaultRowHeight="15" x14ac:dyDescent="0.25"/>
  <sheetData>
    <row r="1" spans="1:12" x14ac:dyDescent="0.25">
      <c r="B1" t="s">
        <v>1</v>
      </c>
      <c r="D1" t="s">
        <v>3</v>
      </c>
      <c r="F1" t="s">
        <v>5</v>
      </c>
      <c r="I1" t="s">
        <v>6</v>
      </c>
    </row>
    <row r="2" spans="1:12" x14ac:dyDescent="0.25">
      <c r="A2" t="s">
        <v>0</v>
      </c>
      <c r="B2" t="s">
        <v>2</v>
      </c>
      <c r="C2" t="s">
        <v>4</v>
      </c>
      <c r="D2" t="s">
        <v>2</v>
      </c>
      <c r="I2" t="s">
        <v>7</v>
      </c>
      <c r="K2" t="s">
        <v>1</v>
      </c>
    </row>
    <row r="3" spans="1:12" x14ac:dyDescent="0.25">
      <c r="A3">
        <v>100</v>
      </c>
      <c r="B3">
        <v>1.478308</v>
      </c>
      <c r="C3">
        <f>(B3-1.478466)*10000</f>
        <v>-1.580000000001025</v>
      </c>
      <c r="D3">
        <v>1.1071040000000001</v>
      </c>
      <c r="E3">
        <f>(D3-1.107049)*10000</f>
        <v>0.55000000000138272</v>
      </c>
      <c r="F3">
        <v>1.2706740000000001</v>
      </c>
      <c r="G3">
        <f>(F3-1.270659)*10000</f>
        <v>0.15000000000098268</v>
      </c>
      <c r="I3">
        <v>1.2710950000000001</v>
      </c>
      <c r="J3">
        <f>(I3-1.271132)*10000</f>
        <v>-0.36999999999842714</v>
      </c>
      <c r="K3">
        <v>1.4761519999999999</v>
      </c>
      <c r="L3">
        <f>(K3-1.476344)*10000</f>
        <v>-1.9200000000019202</v>
      </c>
    </row>
    <row r="4" spans="1:12" x14ac:dyDescent="0.25">
      <c r="A4">
        <v>105</v>
      </c>
      <c r="B4">
        <v>1.47838</v>
      </c>
      <c r="C4">
        <f t="shared" ref="C4:C17" si="0">(B4-1.478466)*10000</f>
        <v>-0.86000000000030496</v>
      </c>
      <c r="D4">
        <v>1.1071040000000001</v>
      </c>
      <c r="E4">
        <f t="shared" ref="E4:E15" si="1">(D4-1.107049)*10000</f>
        <v>0.55000000000138272</v>
      </c>
      <c r="F4">
        <v>1.2706869999999999</v>
      </c>
      <c r="G4">
        <f t="shared" ref="G4:G15" si="2">(F4-1.270659)*10000</f>
        <v>0.2799999999991698</v>
      </c>
      <c r="I4">
        <v>1.271118</v>
      </c>
      <c r="J4">
        <f t="shared" ref="J4:J15" si="3">(I4-1.271132)*10000</f>
        <v>-0.1399999999995849</v>
      </c>
      <c r="K4">
        <v>1.4762329999999999</v>
      </c>
      <c r="L4">
        <f t="shared" ref="L4:L15" si="4">(K4-1.476344)*10000</f>
        <v>-1.1100000000019428</v>
      </c>
    </row>
    <row r="5" spans="1:12" x14ac:dyDescent="0.25">
      <c r="A5">
        <v>110</v>
      </c>
      <c r="B5">
        <v>1.4784299999999999</v>
      </c>
      <c r="C5">
        <f t="shared" si="0"/>
        <v>-0.36000000000147026</v>
      </c>
      <c r="D5">
        <v>1.1070949999999999</v>
      </c>
      <c r="E5">
        <f t="shared" si="1"/>
        <v>0.45999999999990493</v>
      </c>
      <c r="F5">
        <v>1.2706900000000001</v>
      </c>
      <c r="G5">
        <f t="shared" si="2"/>
        <v>0.31000000000114269</v>
      </c>
      <c r="I5">
        <v>1.2711300000000001</v>
      </c>
      <c r="J5">
        <f t="shared" si="3"/>
        <v>-1.9999999998354667E-2</v>
      </c>
      <c r="K5">
        <v>1.476289</v>
      </c>
      <c r="L5">
        <f t="shared" si="4"/>
        <v>-0.55000000000138272</v>
      </c>
    </row>
    <row r="6" spans="1:12" x14ac:dyDescent="0.25">
      <c r="A6">
        <v>115</v>
      </c>
      <c r="B6">
        <v>1.4784619999999999</v>
      </c>
      <c r="C6">
        <f t="shared" si="0"/>
        <v>-4.0000000001150227E-2</v>
      </c>
      <c r="D6">
        <v>1.107083</v>
      </c>
      <c r="E6">
        <f t="shared" si="1"/>
        <v>0.34000000000089514</v>
      </c>
      <c r="F6">
        <v>1.270688</v>
      </c>
      <c r="G6">
        <f t="shared" si="2"/>
        <v>0.29000000000056758</v>
      </c>
      <c r="I6">
        <v>1.271137</v>
      </c>
      <c r="J6">
        <f t="shared" si="3"/>
        <v>5.000000000032756E-2</v>
      </c>
      <c r="K6">
        <v>1.476326</v>
      </c>
      <c r="L6">
        <f t="shared" si="4"/>
        <v>-0.18000000000073513</v>
      </c>
    </row>
    <row r="7" spans="1:12" x14ac:dyDescent="0.25">
      <c r="A7">
        <v>120</v>
      </c>
      <c r="B7">
        <v>1.478491</v>
      </c>
      <c r="C7">
        <f t="shared" si="0"/>
        <v>0.24999999999941735</v>
      </c>
      <c r="D7">
        <v>1.10707</v>
      </c>
      <c r="E7">
        <f t="shared" si="1"/>
        <v>0.21000000000048757</v>
      </c>
      <c r="F7">
        <v>1.2706820000000001</v>
      </c>
      <c r="G7">
        <f t="shared" si="2"/>
        <v>0.23000000000106269</v>
      </c>
      <c r="I7">
        <v>1.2711399999999999</v>
      </c>
      <c r="J7">
        <f t="shared" si="3"/>
        <v>8.0000000000080007E-2</v>
      </c>
      <c r="K7">
        <v>1.4763630000000001</v>
      </c>
      <c r="L7">
        <f t="shared" si="4"/>
        <v>0.18999999999991246</v>
      </c>
    </row>
    <row r="8" spans="1:12" x14ac:dyDescent="0.25">
      <c r="A8">
        <v>125</v>
      </c>
      <c r="B8">
        <v>1.47851</v>
      </c>
      <c r="C8">
        <f t="shared" si="0"/>
        <v>0.43999999999932982</v>
      </c>
      <c r="D8">
        <v>1.107057</v>
      </c>
      <c r="E8">
        <f t="shared" si="1"/>
        <v>8.0000000000080007E-2</v>
      </c>
      <c r="F8">
        <v>1.2706759999999999</v>
      </c>
      <c r="G8">
        <f t="shared" si="2"/>
        <v>0.16999999999933735</v>
      </c>
      <c r="I8">
        <v>1.271142</v>
      </c>
      <c r="J8">
        <f t="shared" si="3"/>
        <v>0.10000000000065512</v>
      </c>
      <c r="K8">
        <v>1.4763809999999999</v>
      </c>
      <c r="L8">
        <f t="shared" si="4"/>
        <v>0.36999999999842714</v>
      </c>
    </row>
    <row r="9" spans="1:12" x14ac:dyDescent="0.25">
      <c r="A9">
        <v>130</v>
      </c>
      <c r="B9">
        <v>1.4785200000000001</v>
      </c>
      <c r="C9">
        <f t="shared" si="0"/>
        <v>0.53999999999998494</v>
      </c>
      <c r="D9">
        <v>1.1070450000000001</v>
      </c>
      <c r="E9">
        <f t="shared" si="1"/>
        <v>-3.9999999998929781E-2</v>
      </c>
      <c r="F9">
        <v>1.2706679999999999</v>
      </c>
      <c r="G9">
        <f t="shared" si="2"/>
        <v>8.9999999999257341E-2</v>
      </c>
      <c r="I9">
        <v>1.2711410000000001</v>
      </c>
      <c r="J9">
        <f t="shared" si="3"/>
        <v>9.0000000001477787E-2</v>
      </c>
      <c r="K9">
        <v>1.4763980000000001</v>
      </c>
      <c r="L9">
        <f t="shared" si="4"/>
        <v>0.53999999999998494</v>
      </c>
    </row>
    <row r="10" spans="1:12" x14ac:dyDescent="0.25">
      <c r="A10">
        <v>135</v>
      </c>
      <c r="B10">
        <v>1.4785239999999999</v>
      </c>
      <c r="C10">
        <f t="shared" si="0"/>
        <v>0.57999999999891472</v>
      </c>
      <c r="D10">
        <v>1.1070329999999999</v>
      </c>
      <c r="E10">
        <f t="shared" si="1"/>
        <v>-0.16000000000016001</v>
      </c>
      <c r="F10">
        <v>1.2706580000000001</v>
      </c>
      <c r="G10">
        <f t="shared" si="2"/>
        <v>-9.9999999991773336E-3</v>
      </c>
      <c r="I10">
        <v>1.2711399999999999</v>
      </c>
      <c r="J10">
        <f t="shared" si="3"/>
        <v>8.0000000000080007E-2</v>
      </c>
      <c r="K10">
        <v>1.4764060000000001</v>
      </c>
      <c r="L10">
        <f t="shared" si="4"/>
        <v>0.62000000000006494</v>
      </c>
    </row>
    <row r="11" spans="1:12" x14ac:dyDescent="0.25">
      <c r="A11">
        <v>140</v>
      </c>
      <c r="B11">
        <v>1.478518</v>
      </c>
      <c r="C11">
        <f t="shared" si="0"/>
        <v>0.51999999999940982</v>
      </c>
      <c r="D11">
        <v>1.107022</v>
      </c>
      <c r="E11">
        <f t="shared" si="1"/>
        <v>-0.26999999999999247</v>
      </c>
      <c r="F11">
        <v>1.2706489999999999</v>
      </c>
      <c r="G11">
        <f t="shared" si="2"/>
        <v>-0.10000000000065512</v>
      </c>
      <c r="I11">
        <v>1.2711380000000001</v>
      </c>
      <c r="J11">
        <f t="shared" si="3"/>
        <v>6.000000000172534E-2</v>
      </c>
      <c r="K11">
        <v>1.476407</v>
      </c>
      <c r="L11">
        <f t="shared" si="4"/>
        <v>0.62999999999924228</v>
      </c>
    </row>
    <row r="12" spans="1:12" x14ac:dyDescent="0.25">
      <c r="A12">
        <v>145</v>
      </c>
      <c r="B12">
        <v>1.478505</v>
      </c>
      <c r="C12">
        <f t="shared" si="0"/>
        <v>0.38999999999900226</v>
      </c>
      <c r="D12">
        <v>1.1070139999999999</v>
      </c>
      <c r="E12">
        <f t="shared" si="1"/>
        <v>-0.35000000000007248</v>
      </c>
      <c r="F12">
        <v>1.2706379999999999</v>
      </c>
      <c r="G12">
        <f t="shared" si="2"/>
        <v>-0.21000000000048757</v>
      </c>
      <c r="I12">
        <v>1.271136</v>
      </c>
      <c r="J12">
        <f t="shared" si="3"/>
        <v>4.0000000001150227E-2</v>
      </c>
      <c r="K12">
        <v>1.476402</v>
      </c>
      <c r="L12">
        <f t="shared" si="4"/>
        <v>0.57999999999891472</v>
      </c>
    </row>
    <row r="13" spans="1:12" x14ac:dyDescent="0.25">
      <c r="A13">
        <v>150</v>
      </c>
      <c r="B13">
        <v>1.4784839999999999</v>
      </c>
      <c r="C13">
        <f t="shared" si="0"/>
        <v>0.17999999999851468</v>
      </c>
      <c r="D13">
        <v>1.1070070000000001</v>
      </c>
      <c r="E13">
        <f t="shared" si="1"/>
        <v>-0.4199999999987547</v>
      </c>
      <c r="F13">
        <v>1.2706299999999999</v>
      </c>
      <c r="G13">
        <f t="shared" si="2"/>
        <v>-0.29000000000056758</v>
      </c>
      <c r="I13">
        <v>1.2711349999999999</v>
      </c>
      <c r="J13">
        <f t="shared" si="3"/>
        <v>2.9999999999752447E-2</v>
      </c>
      <c r="K13">
        <v>1.4763930000000001</v>
      </c>
      <c r="L13">
        <f t="shared" si="4"/>
        <v>0.48999999999965738</v>
      </c>
    </row>
    <row r="14" spans="1:12" x14ac:dyDescent="0.25">
      <c r="A14">
        <v>155</v>
      </c>
      <c r="B14">
        <v>1.4784550000000001</v>
      </c>
      <c r="C14">
        <f t="shared" si="0"/>
        <v>-0.10999999999983245</v>
      </c>
      <c r="D14">
        <v>1.1070009999999999</v>
      </c>
      <c r="E14">
        <f t="shared" si="1"/>
        <v>-0.48000000000048004</v>
      </c>
      <c r="F14">
        <v>1.270621</v>
      </c>
      <c r="G14">
        <f t="shared" si="2"/>
        <v>-0.37999999999982492</v>
      </c>
      <c r="I14">
        <v>1.2711330000000001</v>
      </c>
      <c r="J14">
        <f t="shared" si="3"/>
        <v>1.000000000139778E-2</v>
      </c>
      <c r="K14">
        <v>1.4763729999999999</v>
      </c>
      <c r="L14">
        <f t="shared" si="4"/>
        <v>0.28999999999834714</v>
      </c>
    </row>
    <row r="15" spans="1:12" x14ac:dyDescent="0.25">
      <c r="A15">
        <v>160</v>
      </c>
      <c r="B15">
        <v>1.4784200000000001</v>
      </c>
      <c r="C15">
        <f t="shared" si="0"/>
        <v>-0.45999999999990493</v>
      </c>
      <c r="D15">
        <v>1.106997</v>
      </c>
      <c r="E15">
        <f t="shared" si="1"/>
        <v>-0.51999999999940982</v>
      </c>
      <c r="F15">
        <v>1.2706109999999999</v>
      </c>
      <c r="G15">
        <f t="shared" si="2"/>
        <v>-0.48000000000048004</v>
      </c>
      <c r="I15">
        <v>1.271131</v>
      </c>
      <c r="J15">
        <f t="shared" si="3"/>
        <v>-9.9999999991773336E-3</v>
      </c>
      <c r="K15">
        <v>1.4763489999999999</v>
      </c>
      <c r="L15">
        <f t="shared" si="4"/>
        <v>4.9999999998107114E-2</v>
      </c>
    </row>
    <row r="16" spans="1:12" x14ac:dyDescent="0.25">
      <c r="A16">
        <v>130</v>
      </c>
      <c r="B16">
        <v>1.4785239999999999</v>
      </c>
      <c r="C16">
        <f t="shared" si="0"/>
        <v>0.57999999999891472</v>
      </c>
    </row>
    <row r="17" spans="1:11" x14ac:dyDescent="0.25">
      <c r="A17">
        <v>155</v>
      </c>
      <c r="B17">
        <v>1.4784619999999999</v>
      </c>
      <c r="C17">
        <f t="shared" si="0"/>
        <v>-4.0000000001150227E-2</v>
      </c>
    </row>
    <row r="18" spans="1:11" x14ac:dyDescent="0.25">
      <c r="B18">
        <f>AVERAGE(B3:B17)</f>
        <v>1.4784662</v>
      </c>
      <c r="D18">
        <f>AVERAGE(D3:D17)</f>
        <v>1.1070486153846155</v>
      </c>
      <c r="F18">
        <f>AVERAGE(F3:F17)</f>
        <v>1.2706593846153849</v>
      </c>
      <c r="I18">
        <f>AVERAGE(I3:I17)</f>
        <v>1.2711320000000002</v>
      </c>
      <c r="K18">
        <f>AVERAGE(K3:K17)</f>
        <v>1.4763439999999999</v>
      </c>
    </row>
    <row r="19" spans="1:11" x14ac:dyDescent="0.25">
      <c r="B19">
        <f>0.000046186/2/0.00000017135</f>
        <v>134.77093667931135</v>
      </c>
      <c r="F19">
        <f>0.2101/2/0.0009</f>
        <v>116.72222222222223</v>
      </c>
      <c r="K19">
        <f>0.4493/2/0.0016</f>
        <v>140.40625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2016-01-14T19:34:58Z</cp:lastPrinted>
  <dcterms:created xsi:type="dcterms:W3CDTF">2016-01-12T17:15:02Z</dcterms:created>
  <dcterms:modified xsi:type="dcterms:W3CDTF">2016-01-14T19:38:28Z</dcterms:modified>
</cp:coreProperties>
</file>