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4915" windowHeight="115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P93" i="1" l="1"/>
  <c r="O93" i="1"/>
  <c r="O89" i="1"/>
  <c r="O90" i="1"/>
  <c r="O91" i="1"/>
  <c r="O88" i="1"/>
  <c r="P85" i="1"/>
  <c r="P86" i="1"/>
  <c r="P87" i="1"/>
  <c r="P84" i="1"/>
  <c r="L89" i="1"/>
  <c r="L90" i="1"/>
  <c r="L91" i="1"/>
  <c r="L88" i="1"/>
  <c r="M85" i="1"/>
  <c r="M86" i="1"/>
  <c r="M87" i="1"/>
  <c r="M84" i="1"/>
  <c r="F80" i="1"/>
  <c r="F78" i="1"/>
  <c r="F79" i="1"/>
  <c r="F77" i="1"/>
  <c r="C78" i="1"/>
  <c r="C79" i="1"/>
  <c r="C80" i="1"/>
  <c r="I80" i="1" s="1"/>
  <c r="O80" i="1" s="1"/>
  <c r="C77" i="1"/>
  <c r="D74" i="1"/>
  <c r="D75" i="1"/>
  <c r="D76" i="1"/>
  <c r="D73" i="1"/>
  <c r="G74" i="1"/>
  <c r="G75" i="1"/>
  <c r="G76" i="1"/>
  <c r="G73" i="1"/>
  <c r="D85" i="1"/>
  <c r="D86" i="1"/>
  <c r="D87" i="1"/>
  <c r="D84" i="1"/>
  <c r="I89" i="1"/>
  <c r="I90" i="1"/>
  <c r="I91" i="1"/>
  <c r="I88" i="1"/>
  <c r="F89" i="1"/>
  <c r="F90" i="1"/>
  <c r="F91" i="1"/>
  <c r="F88" i="1"/>
  <c r="C89" i="1"/>
  <c r="C90" i="1"/>
  <c r="C91" i="1"/>
  <c r="C88" i="1"/>
  <c r="J85" i="1"/>
  <c r="J86" i="1"/>
  <c r="J87" i="1"/>
  <c r="J84" i="1"/>
  <c r="G85" i="1"/>
  <c r="G86" i="1"/>
  <c r="G87" i="1"/>
  <c r="G84" i="1"/>
  <c r="I78" i="1"/>
  <c r="O78" i="1" s="1"/>
  <c r="I77" i="1"/>
  <c r="O77" i="1" s="1"/>
  <c r="J74" i="1"/>
  <c r="P74" i="1" s="1"/>
  <c r="J75" i="1"/>
  <c r="P75" i="1" s="1"/>
  <c r="J73" i="1"/>
  <c r="P73" i="1" s="1"/>
  <c r="B74" i="1"/>
  <c r="B75" i="1"/>
  <c r="B76" i="1"/>
  <c r="B77" i="1"/>
  <c r="B78" i="1"/>
  <c r="B79" i="1"/>
  <c r="B80" i="1"/>
  <c r="B73" i="1"/>
  <c r="C54" i="1"/>
  <c r="D54" i="1"/>
  <c r="E54" i="1"/>
  <c r="F54" i="1"/>
  <c r="G54" i="1"/>
  <c r="H54" i="1"/>
  <c r="I54" i="1"/>
  <c r="J54" i="1"/>
  <c r="C55" i="1"/>
  <c r="D55" i="1"/>
  <c r="E55" i="1"/>
  <c r="F55" i="1"/>
  <c r="G55" i="1"/>
  <c r="H55" i="1"/>
  <c r="I55" i="1"/>
  <c r="J55" i="1"/>
  <c r="C56" i="1"/>
  <c r="D56" i="1"/>
  <c r="E56" i="1"/>
  <c r="F56" i="1"/>
  <c r="G56" i="1"/>
  <c r="H56" i="1"/>
  <c r="I56" i="1"/>
  <c r="J56" i="1"/>
  <c r="C57" i="1"/>
  <c r="D57" i="1"/>
  <c r="E57" i="1"/>
  <c r="F57" i="1"/>
  <c r="G57" i="1"/>
  <c r="H57" i="1"/>
  <c r="I57" i="1"/>
  <c r="J57" i="1"/>
  <c r="C58" i="1"/>
  <c r="D58" i="1"/>
  <c r="E58" i="1"/>
  <c r="F58" i="1"/>
  <c r="G58" i="1"/>
  <c r="H58" i="1"/>
  <c r="I58" i="1"/>
  <c r="J58" i="1"/>
  <c r="C59" i="1"/>
  <c r="D59" i="1"/>
  <c r="E59" i="1"/>
  <c r="F59" i="1"/>
  <c r="G59" i="1"/>
  <c r="H59" i="1"/>
  <c r="I59" i="1"/>
  <c r="J59" i="1"/>
  <c r="C60" i="1"/>
  <c r="D60" i="1"/>
  <c r="E60" i="1"/>
  <c r="F60" i="1"/>
  <c r="G60" i="1"/>
  <c r="H60" i="1"/>
  <c r="I60" i="1"/>
  <c r="J60" i="1"/>
  <c r="C61" i="1"/>
  <c r="D61" i="1"/>
  <c r="E61" i="1"/>
  <c r="F61" i="1"/>
  <c r="G61" i="1"/>
  <c r="H61" i="1"/>
  <c r="I61" i="1"/>
  <c r="J61" i="1"/>
  <c r="B55" i="1"/>
  <c r="B56" i="1"/>
  <c r="B57" i="1"/>
  <c r="B58" i="1"/>
  <c r="B59" i="1"/>
  <c r="B60" i="1"/>
  <c r="B61" i="1"/>
  <c r="B54" i="1"/>
  <c r="A55" i="1"/>
  <c r="A56" i="1"/>
  <c r="A57" i="1"/>
  <c r="A58" i="1"/>
  <c r="A59" i="1"/>
  <c r="A60" i="1"/>
  <c r="A61" i="1"/>
  <c r="A54" i="1"/>
  <c r="I79" i="1" l="1"/>
  <c r="O79" i="1" s="1"/>
  <c r="J76" i="1"/>
  <c r="P76" i="1" s="1"/>
  <c r="Q50" i="1"/>
  <c r="R50" i="1"/>
  <c r="P50" i="1"/>
  <c r="J50" i="1"/>
  <c r="I50" i="1"/>
  <c r="H50" i="1"/>
  <c r="I33" i="1" l="1"/>
  <c r="H33" i="1"/>
  <c r="G33" i="1"/>
  <c r="I32" i="1"/>
  <c r="H32" i="1"/>
  <c r="G32" i="1"/>
  <c r="I31" i="1"/>
  <c r="H31" i="1"/>
  <c r="G31" i="1"/>
  <c r="B32" i="1"/>
  <c r="C32" i="1"/>
  <c r="D32" i="1"/>
  <c r="B33" i="1"/>
  <c r="C33" i="1"/>
  <c r="D33" i="1"/>
  <c r="C31" i="1"/>
  <c r="D31" i="1"/>
  <c r="B31" i="1"/>
  <c r="L16" i="1"/>
  <c r="M16" i="1"/>
  <c r="N16" i="1"/>
  <c r="L17" i="1"/>
  <c r="M17" i="1"/>
  <c r="N17" i="1"/>
  <c r="M15" i="1"/>
  <c r="N15" i="1"/>
  <c r="L15" i="1"/>
  <c r="G16" i="1"/>
  <c r="H16" i="1"/>
  <c r="I16" i="1"/>
  <c r="G17" i="1"/>
  <c r="H17" i="1"/>
  <c r="I17" i="1"/>
  <c r="G18" i="1"/>
  <c r="H18" i="1"/>
  <c r="I18" i="1"/>
  <c r="H15" i="1"/>
  <c r="I15" i="1"/>
  <c r="G15" i="1"/>
  <c r="B16" i="1"/>
  <c r="C16" i="1"/>
  <c r="D16" i="1"/>
  <c r="B17" i="1"/>
  <c r="C17" i="1"/>
  <c r="D17" i="1"/>
  <c r="C15" i="1"/>
  <c r="D15" i="1"/>
  <c r="B15" i="1"/>
</calcChain>
</file>

<file path=xl/sharedStrings.xml><?xml version="1.0" encoding="utf-8"?>
<sst xmlns="http://schemas.openxmlformats.org/spreadsheetml/2006/main" count="133" uniqueCount="64">
  <si>
    <t>PM10Y1</t>
  </si>
  <si>
    <t>PM10X1</t>
  </si>
  <si>
    <t>PM10Y2</t>
  </si>
  <si>
    <t>RFA</t>
  </si>
  <si>
    <t>RFB</t>
  </si>
  <si>
    <t>RFC</t>
  </si>
  <si>
    <t>RFD</t>
  </si>
  <si>
    <t>PM2Y1</t>
  </si>
  <si>
    <t>PM2X1</t>
  </si>
  <si>
    <t>PM2Y2</t>
  </si>
  <si>
    <t>PM3Y2</t>
  </si>
  <si>
    <t>PM3X1</t>
  </si>
  <si>
    <t>PM3Y1</t>
  </si>
  <si>
    <t>PM11Y1</t>
  </si>
  <si>
    <t>PM11X1</t>
  </si>
  <si>
    <t>PM11Y2</t>
  </si>
  <si>
    <t>PM3Y2B</t>
  </si>
  <si>
    <t>PM3X1B</t>
  </si>
  <si>
    <t>PM3Y1B</t>
  </si>
  <si>
    <t>PM11Y1B</t>
  </si>
  <si>
    <t>PM11X1B</t>
  </si>
  <si>
    <t>PM11Y2B</t>
  </si>
  <si>
    <t>PM10Y1B</t>
  </si>
  <si>
    <t>PM10X1B</t>
  </si>
  <si>
    <t>PM10Y2B</t>
  </si>
  <si>
    <t>RFAB</t>
  </si>
  <si>
    <t>RFBB</t>
  </si>
  <si>
    <t>RFCB</t>
  </si>
  <si>
    <t>RFDB</t>
  </si>
  <si>
    <t>PM2Y1B</t>
  </si>
  <si>
    <t>PM2X1B</t>
  </si>
  <si>
    <t>PM2Y2B</t>
  </si>
  <si>
    <t>Z(mm)</t>
  </si>
  <si>
    <t>X(mm)</t>
  </si>
  <si>
    <t>Y(mm)</t>
  </si>
  <si>
    <t>Differences</t>
  </si>
  <si>
    <t>MMF</t>
  </si>
  <si>
    <t>PM MAP</t>
  </si>
  <si>
    <t>UNDULATOR MOVE:</t>
  </si>
  <si>
    <t>Delta</t>
  </si>
  <si>
    <t>X (in)</t>
  </si>
  <si>
    <t>Y (in)</t>
  </si>
  <si>
    <t>Z (in)</t>
  </si>
  <si>
    <t>Before</t>
  </si>
  <si>
    <t>After</t>
  </si>
  <si>
    <t>Averages</t>
  </si>
  <si>
    <t>MidPt</t>
  </si>
  <si>
    <t>Before(mm)</t>
  </si>
  <si>
    <t>After(mm)</t>
  </si>
  <si>
    <t>Delta(mm)</t>
  </si>
  <si>
    <t>PM to MA</t>
  </si>
  <si>
    <t>x</t>
  </si>
  <si>
    <t>y</t>
  </si>
  <si>
    <t>#</t>
  </si>
  <si>
    <t>TB-MA</t>
  </si>
  <si>
    <t>(PM2)</t>
  </si>
  <si>
    <t>CMM (mm)</t>
  </si>
  <si>
    <t>(PM3)</t>
  </si>
  <si>
    <t>Average</t>
  </si>
  <si>
    <t>Diff(mm)</t>
  </si>
  <si>
    <t>(PM10)</t>
  </si>
  <si>
    <t>(PM11)</t>
  </si>
  <si>
    <t>Diff (Laser Tr. - CMM) (mm)</t>
  </si>
  <si>
    <t>STD: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</si>
</sst>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3">
    <xf numFmtId="0" fontId="0" fillId="0" borderId="0"/>
    <xf numFmtId="0" fontId="2" fillId="2" borderId="1" applyNumberFormat="0" applyAlignment="0" applyProtection="0"/>
    <xf numFmtId="0" fontId="1" fillId="3" borderId="2" applyNumberFormat="0" applyFont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0" fontId="3" fillId="0" borderId="0" xfId="0" applyFont="1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center"/>
    </xf>
    <xf numFmtId="165" fontId="2" fillId="2" borderId="1" xfId="1" applyNumberFormat="1"/>
    <xf numFmtId="165" fontId="0" fillId="3" borderId="2" xfId="2" applyNumberFormat="1" applyFont="1"/>
  </cellXfs>
  <cellStyles count="3">
    <cellStyle name="Input" xfId="1" builtinId="20"/>
    <cellStyle name="Normal" xfId="0" builtinId="0"/>
    <cellStyle name="Note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"/>
  <sheetViews>
    <sheetView tabSelected="1" topLeftCell="A70" workbookViewId="0">
      <selection activeCell="R84" sqref="R84"/>
    </sheetView>
  </sheetViews>
  <sheetFormatPr defaultRowHeight="15" x14ac:dyDescent="0.25"/>
  <cols>
    <col min="16" max="18" width="9.5703125" bestFit="1" customWidth="1"/>
  </cols>
  <sheetData>
    <row r="1" spans="1:14" x14ac:dyDescent="0.25">
      <c r="A1" t="s">
        <v>36</v>
      </c>
      <c r="B1" t="s">
        <v>37</v>
      </c>
    </row>
    <row r="4" spans="1:14" x14ac:dyDescent="0.25">
      <c r="B4" t="s">
        <v>32</v>
      </c>
      <c r="C4" t="s">
        <v>33</v>
      </c>
      <c r="D4" t="s">
        <v>34</v>
      </c>
      <c r="G4" t="s">
        <v>32</v>
      </c>
      <c r="H4" t="s">
        <v>33</v>
      </c>
      <c r="I4" t="s">
        <v>34</v>
      </c>
      <c r="L4" t="s">
        <v>32</v>
      </c>
      <c r="M4" t="s">
        <v>33</v>
      </c>
      <c r="N4" t="s">
        <v>34</v>
      </c>
    </row>
    <row r="5" spans="1:14" x14ac:dyDescent="0.25">
      <c r="A5" t="s">
        <v>0</v>
      </c>
      <c r="B5">
        <v>-2811.1370000000002</v>
      </c>
      <c r="C5">
        <v>-26.481000000000002</v>
      </c>
      <c r="D5">
        <v>94.813999999999993</v>
      </c>
      <c r="F5" t="s">
        <v>3</v>
      </c>
      <c r="G5">
        <v>-2678.7829999999999</v>
      </c>
      <c r="H5">
        <v>39.104999999999997</v>
      </c>
      <c r="I5">
        <v>69.983000000000004</v>
      </c>
      <c r="K5" t="s">
        <v>7</v>
      </c>
      <c r="L5">
        <v>-1805.1369999999999</v>
      </c>
      <c r="M5">
        <v>0.128</v>
      </c>
      <c r="N5">
        <v>91.465999999999994</v>
      </c>
    </row>
    <row r="6" spans="1:14" x14ac:dyDescent="0.25">
      <c r="A6" t="s">
        <v>1</v>
      </c>
      <c r="B6">
        <v>-2812.4490000000001</v>
      </c>
      <c r="C6">
        <v>-120.489</v>
      </c>
      <c r="D6">
        <v>0.86499999999999999</v>
      </c>
      <c r="F6" t="s">
        <v>4</v>
      </c>
      <c r="G6">
        <v>-2677.7539999999999</v>
      </c>
      <c r="H6">
        <v>-76.108999999999995</v>
      </c>
      <c r="I6">
        <v>70.043999999999997</v>
      </c>
      <c r="K6" t="s">
        <v>8</v>
      </c>
      <c r="L6">
        <v>-1805.145</v>
      </c>
      <c r="M6">
        <v>-91.168999999999997</v>
      </c>
      <c r="N6">
        <v>-1.4E-2</v>
      </c>
    </row>
    <row r="7" spans="1:14" x14ac:dyDescent="0.25">
      <c r="A7" t="s">
        <v>2</v>
      </c>
      <c r="B7">
        <v>-2811.4580000000001</v>
      </c>
      <c r="C7">
        <v>-26.588999999999999</v>
      </c>
      <c r="D7">
        <v>-93.203999999999994</v>
      </c>
      <c r="F7" t="s">
        <v>5</v>
      </c>
      <c r="G7">
        <v>-2677.51</v>
      </c>
      <c r="H7">
        <v>-105.367</v>
      </c>
      <c r="I7">
        <v>30.916</v>
      </c>
      <c r="K7" t="s">
        <v>9</v>
      </c>
      <c r="L7">
        <v>-1805.1959999999999</v>
      </c>
      <c r="M7">
        <v>0.2</v>
      </c>
      <c r="N7">
        <v>-91.427000000000007</v>
      </c>
    </row>
    <row r="8" spans="1:14" x14ac:dyDescent="0.25">
      <c r="F8" t="s">
        <v>6</v>
      </c>
      <c r="G8">
        <v>-2677.5010000000002</v>
      </c>
      <c r="H8">
        <v>-105.331</v>
      </c>
      <c r="I8">
        <v>-47.334000000000003</v>
      </c>
    </row>
    <row r="10" spans="1:14" x14ac:dyDescent="0.25">
      <c r="A10" t="s">
        <v>22</v>
      </c>
      <c r="B10">
        <v>-2811.181</v>
      </c>
      <c r="C10">
        <v>-26.530999999999999</v>
      </c>
      <c r="D10">
        <v>94.8</v>
      </c>
      <c r="F10" t="s">
        <v>25</v>
      </c>
      <c r="G10">
        <v>-2678.8</v>
      </c>
      <c r="H10">
        <v>39.04</v>
      </c>
      <c r="I10">
        <v>69.998000000000005</v>
      </c>
      <c r="K10" t="s">
        <v>29</v>
      </c>
      <c r="L10">
        <v>-1805.175</v>
      </c>
      <c r="M10">
        <v>0.33300000000000002</v>
      </c>
      <c r="N10">
        <v>91.727999999999994</v>
      </c>
    </row>
    <row r="11" spans="1:14" x14ac:dyDescent="0.25">
      <c r="A11" t="s">
        <v>23</v>
      </c>
      <c r="B11">
        <v>-2812.4839999999999</v>
      </c>
      <c r="C11">
        <v>-120.55200000000001</v>
      </c>
      <c r="D11">
        <v>0.86299999999999999</v>
      </c>
      <c r="F11" t="s">
        <v>26</v>
      </c>
      <c r="G11">
        <v>-2677.7930000000001</v>
      </c>
      <c r="H11">
        <v>-76.137</v>
      </c>
      <c r="I11">
        <v>70.045000000000002</v>
      </c>
      <c r="K11" t="s">
        <v>30</v>
      </c>
      <c r="L11">
        <v>-1805.19</v>
      </c>
      <c r="M11">
        <v>-90.975999999999999</v>
      </c>
      <c r="N11">
        <v>0.247</v>
      </c>
    </row>
    <row r="12" spans="1:14" x14ac:dyDescent="0.25">
      <c r="A12" t="s">
        <v>24</v>
      </c>
      <c r="B12">
        <v>-2811.4850000000001</v>
      </c>
      <c r="C12">
        <v>-26.638999999999999</v>
      </c>
      <c r="D12">
        <v>-93.186999999999998</v>
      </c>
      <c r="F12" t="s">
        <v>27</v>
      </c>
      <c r="G12">
        <v>-2677.509</v>
      </c>
      <c r="H12">
        <v>-105.426</v>
      </c>
      <c r="I12">
        <v>30.931999999999999</v>
      </c>
      <c r="K12" t="s">
        <v>31</v>
      </c>
      <c r="L12">
        <v>-1805.239</v>
      </c>
      <c r="M12">
        <v>0.38900000000000001</v>
      </c>
      <c r="N12">
        <v>-91.156999999999996</v>
      </c>
    </row>
    <row r="13" spans="1:14" x14ac:dyDescent="0.25">
      <c r="F13" t="s">
        <v>28</v>
      </c>
      <c r="G13">
        <v>-2677.529</v>
      </c>
      <c r="H13">
        <v>-105.41500000000001</v>
      </c>
      <c r="I13">
        <v>-47.323999999999998</v>
      </c>
    </row>
    <row r="14" spans="1:14" x14ac:dyDescent="0.25">
      <c r="A14" t="s">
        <v>35</v>
      </c>
    </row>
    <row r="15" spans="1:14" x14ac:dyDescent="0.25">
      <c r="A15" t="s">
        <v>0</v>
      </c>
      <c r="B15">
        <f t="shared" ref="B15:D17" si="0">B5-B10</f>
        <v>4.3999999999869033E-2</v>
      </c>
      <c r="C15">
        <f t="shared" si="0"/>
        <v>4.9999999999997158E-2</v>
      </c>
      <c r="D15">
        <f t="shared" si="0"/>
        <v>1.3999999999995794E-2</v>
      </c>
      <c r="F15" t="s">
        <v>3</v>
      </c>
      <c r="G15">
        <f>G5-G10</f>
        <v>1.7000000000280124E-2</v>
      </c>
      <c r="H15">
        <f t="shared" ref="H15:I15" si="1">H5-H10</f>
        <v>6.4999999999997726E-2</v>
      </c>
      <c r="I15">
        <f t="shared" si="1"/>
        <v>-1.5000000000000568E-2</v>
      </c>
      <c r="K15" t="s">
        <v>7</v>
      </c>
      <c r="L15">
        <f>L5-L10</f>
        <v>3.8000000000010914E-2</v>
      </c>
      <c r="M15">
        <f t="shared" ref="M15:N15" si="2">M5-M10</f>
        <v>-0.20500000000000002</v>
      </c>
      <c r="N15">
        <f t="shared" si="2"/>
        <v>-0.26200000000000045</v>
      </c>
    </row>
    <row r="16" spans="1:14" x14ac:dyDescent="0.25">
      <c r="A16" t="s">
        <v>1</v>
      </c>
      <c r="B16">
        <f t="shared" si="0"/>
        <v>3.4999999999854481E-2</v>
      </c>
      <c r="C16">
        <f t="shared" si="0"/>
        <v>6.3000000000002387E-2</v>
      </c>
      <c r="D16">
        <f t="shared" si="0"/>
        <v>2.0000000000000018E-3</v>
      </c>
      <c r="F16" t="s">
        <v>4</v>
      </c>
      <c r="G16">
        <f t="shared" ref="G16:I16" si="3">G6-G11</f>
        <v>3.9000000000214641E-2</v>
      </c>
      <c r="H16">
        <f t="shared" si="3"/>
        <v>2.8000000000005798E-2</v>
      </c>
      <c r="I16">
        <f t="shared" si="3"/>
        <v>-1.0000000000047748E-3</v>
      </c>
      <c r="K16" t="s">
        <v>8</v>
      </c>
      <c r="L16">
        <f t="shared" ref="L16:N16" si="4">L6-L11</f>
        <v>4.500000000007276E-2</v>
      </c>
      <c r="M16">
        <f t="shared" si="4"/>
        <v>-0.19299999999999784</v>
      </c>
      <c r="N16">
        <f t="shared" si="4"/>
        <v>-0.26100000000000001</v>
      </c>
    </row>
    <row r="17" spans="1:14" x14ac:dyDescent="0.25">
      <c r="A17" t="s">
        <v>2</v>
      </c>
      <c r="B17">
        <f t="shared" si="0"/>
        <v>2.7000000000043656E-2</v>
      </c>
      <c r="C17">
        <f t="shared" si="0"/>
        <v>5.0000000000000711E-2</v>
      </c>
      <c r="D17">
        <f t="shared" si="0"/>
        <v>-1.6999999999995907E-2</v>
      </c>
      <c r="F17" t="s">
        <v>5</v>
      </c>
      <c r="G17">
        <f t="shared" ref="G17:I17" si="5">G7-G12</f>
        <v>-1.0000000002037268E-3</v>
      </c>
      <c r="H17">
        <f t="shared" si="5"/>
        <v>5.8999999999997499E-2</v>
      </c>
      <c r="I17">
        <f t="shared" si="5"/>
        <v>-1.5999999999998238E-2</v>
      </c>
      <c r="K17" t="s">
        <v>9</v>
      </c>
      <c r="L17">
        <f t="shared" ref="L17:N17" si="6">L7-L12</f>
        <v>4.3000000000120053E-2</v>
      </c>
      <c r="M17">
        <f t="shared" si="6"/>
        <v>-0.189</v>
      </c>
      <c r="N17">
        <f t="shared" si="6"/>
        <v>-0.27000000000001023</v>
      </c>
    </row>
    <row r="18" spans="1:14" x14ac:dyDescent="0.25">
      <c r="F18" t="s">
        <v>6</v>
      </c>
      <c r="G18">
        <f t="shared" ref="G18:I18" si="7">G8-G13</f>
        <v>2.7999999999792635E-2</v>
      </c>
      <c r="H18">
        <f t="shared" si="7"/>
        <v>8.4000000000003183E-2</v>
      </c>
      <c r="I18">
        <f t="shared" si="7"/>
        <v>-1.0000000000005116E-2</v>
      </c>
    </row>
    <row r="21" spans="1:14" x14ac:dyDescent="0.25">
      <c r="B21" t="s">
        <v>32</v>
      </c>
      <c r="C21" t="s">
        <v>33</v>
      </c>
      <c r="D21" t="s">
        <v>34</v>
      </c>
      <c r="G21" t="s">
        <v>32</v>
      </c>
      <c r="H21" t="s">
        <v>33</v>
      </c>
      <c r="I21" t="s">
        <v>34</v>
      </c>
    </row>
    <row r="22" spans="1:14" x14ac:dyDescent="0.25">
      <c r="A22" t="s">
        <v>10</v>
      </c>
      <c r="B22">
        <v>1804.258</v>
      </c>
      <c r="C22">
        <v>0.13200000000000001</v>
      </c>
      <c r="D22">
        <v>91.5</v>
      </c>
      <c r="F22" t="s">
        <v>13</v>
      </c>
      <c r="G22">
        <v>2729.788</v>
      </c>
      <c r="H22">
        <v>-26.373000000000001</v>
      </c>
      <c r="I22">
        <v>94.435000000000002</v>
      </c>
    </row>
    <row r="23" spans="1:14" x14ac:dyDescent="0.25">
      <c r="A23" t="s">
        <v>11</v>
      </c>
      <c r="B23">
        <v>1804.2850000000001</v>
      </c>
      <c r="C23">
        <v>-91.162999999999997</v>
      </c>
      <c r="D23">
        <v>-3.2000000000000001E-2</v>
      </c>
      <c r="F23" t="s">
        <v>14</v>
      </c>
      <c r="G23">
        <v>2729.2080000000001</v>
      </c>
      <c r="H23">
        <v>-120.46</v>
      </c>
      <c r="I23">
        <v>0.46200000000000002</v>
      </c>
    </row>
    <row r="24" spans="1:14" x14ac:dyDescent="0.25">
      <c r="A24" t="s">
        <v>12</v>
      </c>
      <c r="B24">
        <v>1804.2429999999999</v>
      </c>
      <c r="C24">
        <v>0.185</v>
      </c>
      <c r="D24">
        <v>-91.340999999999994</v>
      </c>
      <c r="F24" t="s">
        <v>15</v>
      </c>
      <c r="G24">
        <v>2729.6550000000002</v>
      </c>
      <c r="H24">
        <v>-26.452000000000002</v>
      </c>
      <c r="I24">
        <v>-93.58</v>
      </c>
    </row>
    <row r="26" spans="1:14" x14ac:dyDescent="0.25">
      <c r="A26" t="s">
        <v>16</v>
      </c>
      <c r="B26">
        <v>1804.249</v>
      </c>
      <c r="C26">
        <v>0.378</v>
      </c>
      <c r="D26">
        <v>91.701999999999998</v>
      </c>
      <c r="F26" t="s">
        <v>19</v>
      </c>
      <c r="G26">
        <v>2729.7750000000001</v>
      </c>
      <c r="H26">
        <v>-26.366</v>
      </c>
      <c r="I26">
        <v>94.369</v>
      </c>
    </row>
    <row r="27" spans="1:14" x14ac:dyDescent="0.25">
      <c r="A27" t="s">
        <v>17</v>
      </c>
      <c r="B27">
        <v>1804.2750000000001</v>
      </c>
      <c r="C27">
        <v>-90.908000000000001</v>
      </c>
      <c r="D27">
        <v>0.217</v>
      </c>
      <c r="F27" t="s">
        <v>20</v>
      </c>
      <c r="G27">
        <v>2729.2080000000001</v>
      </c>
      <c r="H27">
        <v>-120.449</v>
      </c>
      <c r="I27">
        <v>0.44700000000000001</v>
      </c>
    </row>
    <row r="28" spans="1:14" x14ac:dyDescent="0.25">
      <c r="A28" t="s">
        <v>18</v>
      </c>
      <c r="B28">
        <v>1804.2329999999999</v>
      </c>
      <c r="C28">
        <v>0.42499999999999999</v>
      </c>
      <c r="D28">
        <v>-91.097999999999999</v>
      </c>
      <c r="F28" t="s">
        <v>21</v>
      </c>
      <c r="G28">
        <v>2729.6559999999999</v>
      </c>
      <c r="H28">
        <v>-26.454000000000001</v>
      </c>
      <c r="I28">
        <v>-93.593000000000004</v>
      </c>
    </row>
    <row r="30" spans="1:14" x14ac:dyDescent="0.25">
      <c r="A30" t="s">
        <v>35</v>
      </c>
    </row>
    <row r="31" spans="1:14" x14ac:dyDescent="0.25">
      <c r="A31" t="s">
        <v>10</v>
      </c>
      <c r="B31">
        <f>B22-B26</f>
        <v>9.0000000000145519E-3</v>
      </c>
      <c r="C31">
        <f t="shared" ref="C31:D31" si="8">C22-C26</f>
        <v>-0.246</v>
      </c>
      <c r="D31">
        <f t="shared" si="8"/>
        <v>-0.20199999999999818</v>
      </c>
      <c r="F31" t="s">
        <v>13</v>
      </c>
      <c r="G31">
        <f>G22-G26</f>
        <v>1.2999999999919964E-2</v>
      </c>
      <c r="H31">
        <f t="shared" ref="H31:I31" si="9">H22-H26</f>
        <v>-7.0000000000014495E-3</v>
      </c>
      <c r="I31">
        <f t="shared" si="9"/>
        <v>6.6000000000002501E-2</v>
      </c>
    </row>
    <row r="32" spans="1:14" x14ac:dyDescent="0.25">
      <c r="A32" t="s">
        <v>11</v>
      </c>
      <c r="B32">
        <f t="shared" ref="B32:D32" si="10">B23-B27</f>
        <v>9.9999999999909051E-3</v>
      </c>
      <c r="C32">
        <f t="shared" si="10"/>
        <v>-0.25499999999999545</v>
      </c>
      <c r="D32">
        <f t="shared" si="10"/>
        <v>-0.249</v>
      </c>
      <c r="F32" t="s">
        <v>14</v>
      </c>
      <c r="G32">
        <f t="shared" ref="G32:I32" si="11">G23-G27</f>
        <v>0</v>
      </c>
      <c r="H32">
        <f t="shared" si="11"/>
        <v>-1.099999999999568E-2</v>
      </c>
      <c r="I32">
        <f t="shared" si="11"/>
        <v>1.5000000000000013E-2</v>
      </c>
    </row>
    <row r="33" spans="1:12" x14ac:dyDescent="0.25">
      <c r="A33" t="s">
        <v>12</v>
      </c>
      <c r="B33">
        <f t="shared" ref="B33:D33" si="12">B24-B28</f>
        <v>9.9999999999909051E-3</v>
      </c>
      <c r="C33">
        <f t="shared" si="12"/>
        <v>-0.24</v>
      </c>
      <c r="D33">
        <f t="shared" si="12"/>
        <v>-0.242999999999995</v>
      </c>
      <c r="F33" t="s">
        <v>15</v>
      </c>
      <c r="G33">
        <f t="shared" ref="G33:I33" si="13">G24-G28</f>
        <v>-9.9999999974897946E-4</v>
      </c>
      <c r="H33">
        <f t="shared" si="13"/>
        <v>1.9999999999988916E-3</v>
      </c>
      <c r="I33">
        <f t="shared" si="13"/>
        <v>1.300000000000523E-2</v>
      </c>
    </row>
    <row r="36" spans="1:12" x14ac:dyDescent="0.25">
      <c r="A36" t="s">
        <v>38</v>
      </c>
    </row>
    <row r="37" spans="1:12" x14ac:dyDescent="0.25">
      <c r="B37" t="s">
        <v>32</v>
      </c>
      <c r="C37" t="s">
        <v>33</v>
      </c>
      <c r="D37" t="s">
        <v>34</v>
      </c>
    </row>
    <row r="38" spans="1:12" x14ac:dyDescent="0.25">
      <c r="A38" t="s">
        <v>46</v>
      </c>
      <c r="B38">
        <v>1.0999999999999999E-2</v>
      </c>
      <c r="C38">
        <v>0.25600000000000001</v>
      </c>
      <c r="D38">
        <v>0.25600000000000001</v>
      </c>
    </row>
    <row r="40" spans="1:12" x14ac:dyDescent="0.25">
      <c r="B40" t="s">
        <v>43</v>
      </c>
      <c r="E40" t="s">
        <v>44</v>
      </c>
      <c r="H40" t="s">
        <v>39</v>
      </c>
    </row>
    <row r="41" spans="1:12" x14ac:dyDescent="0.25">
      <c r="B41" t="s">
        <v>42</v>
      </c>
      <c r="C41" t="s">
        <v>40</v>
      </c>
      <c r="D41" t="s">
        <v>41</v>
      </c>
      <c r="E41" t="s">
        <v>42</v>
      </c>
      <c r="F41" t="s">
        <v>40</v>
      </c>
      <c r="G41" t="s">
        <v>41</v>
      </c>
      <c r="H41" t="s">
        <v>42</v>
      </c>
      <c r="I41" t="s">
        <v>40</v>
      </c>
      <c r="J41" t="s">
        <v>41</v>
      </c>
    </row>
    <row r="42" spans="1:12" x14ac:dyDescent="0.25">
      <c r="A42">
        <v>1</v>
      </c>
      <c r="B42" s="1">
        <v>-61.509498391949997</v>
      </c>
      <c r="C42" s="1">
        <v>7.3524690995310001E-3</v>
      </c>
      <c r="D42" s="1">
        <v>7.0822728332890001</v>
      </c>
      <c r="E42" s="1">
        <v>-61.507717412780003</v>
      </c>
      <c r="F42" s="1">
        <v>1.6770213408219999E-2</v>
      </c>
      <c r="G42" s="1">
        <v>7.0927248204930002</v>
      </c>
      <c r="H42" s="1">
        <v>1.780979166854E-3</v>
      </c>
      <c r="I42" s="1">
        <v>9.4177443086930004E-3</v>
      </c>
      <c r="J42" s="1">
        <v>1.045198720432E-2</v>
      </c>
    </row>
    <row r="43" spans="1:12" x14ac:dyDescent="0.25">
      <c r="A43">
        <v>2</v>
      </c>
      <c r="B43" s="1">
        <v>-23.286958396359999</v>
      </c>
      <c r="C43" s="1">
        <v>1.966717298772E-3</v>
      </c>
      <c r="D43" s="1">
        <v>7.0797454328400002</v>
      </c>
      <c r="E43" s="1">
        <v>-23.286136488379999</v>
      </c>
      <c r="F43" s="1">
        <v>1.124556630697E-2</v>
      </c>
      <c r="G43" s="1">
        <v>7.0901021244209996</v>
      </c>
      <c r="H43" s="1">
        <v>8.2190798293979995E-4</v>
      </c>
      <c r="I43" s="1">
        <v>9.278849008198E-3</v>
      </c>
      <c r="J43" s="1">
        <v>1.035669158116E-2</v>
      </c>
    </row>
    <row r="44" spans="1:12" x14ac:dyDescent="0.25">
      <c r="A44">
        <v>3</v>
      </c>
      <c r="B44" s="1">
        <v>23.014606456380001</v>
      </c>
      <c r="C44" s="1">
        <v>8.0720728702210007E-3</v>
      </c>
      <c r="D44" s="1">
        <v>7.0778979374370001</v>
      </c>
      <c r="E44" s="1">
        <v>23.015658432070001</v>
      </c>
      <c r="F44" s="1">
        <v>1.693518537209E-2</v>
      </c>
      <c r="G44" s="1">
        <v>7.0879958806129997</v>
      </c>
      <c r="H44" s="1">
        <v>1.051975684178E-3</v>
      </c>
      <c r="I44" s="1">
        <v>8.8631125018719999E-3</v>
      </c>
      <c r="J44" s="1">
        <v>1.009794317606E-2</v>
      </c>
    </row>
    <row r="45" spans="1:12" x14ac:dyDescent="0.25">
      <c r="A45">
        <v>4</v>
      </c>
      <c r="B45" s="1">
        <v>61.344829572169999</v>
      </c>
      <c r="C45" s="1">
        <v>1.141309618619E-2</v>
      </c>
      <c r="D45" s="1">
        <v>7.0804183353900001</v>
      </c>
      <c r="E45" s="1">
        <v>61.345605048860001</v>
      </c>
      <c r="F45" s="1">
        <v>2.090839978016E-2</v>
      </c>
      <c r="G45" s="1">
        <v>7.0906191637129998</v>
      </c>
      <c r="H45" s="1">
        <v>7.7547669206369995E-4</v>
      </c>
      <c r="I45" s="1">
        <v>9.4953035939659997E-3</v>
      </c>
      <c r="J45" s="1">
        <v>1.020082832388E-2</v>
      </c>
    </row>
    <row r="46" spans="1:12" x14ac:dyDescent="0.25">
      <c r="A46">
        <v>5</v>
      </c>
      <c r="B46" s="1">
        <v>61.346465569480003</v>
      </c>
      <c r="C46" s="1">
        <v>-9.7738375763690009</v>
      </c>
      <c r="D46" s="1">
        <v>2.9130215076550001E-3</v>
      </c>
      <c r="E46" s="1">
        <v>61.34485837623</v>
      </c>
      <c r="F46" s="1">
        <v>-9.7638927296559999</v>
      </c>
      <c r="G46" s="1">
        <v>1.198446588619E-2</v>
      </c>
      <c r="H46" s="1">
        <v>-1.6071932461879999E-3</v>
      </c>
      <c r="I46" s="1">
        <v>9.9448467132830006E-3</v>
      </c>
      <c r="J46" s="1">
        <v>9.0714443785320006E-3</v>
      </c>
    </row>
    <row r="47" spans="1:12" x14ac:dyDescent="0.25">
      <c r="A47">
        <v>6</v>
      </c>
      <c r="B47" s="1">
        <v>23.013796255980001</v>
      </c>
      <c r="C47" s="1">
        <v>-9.7712750898690004</v>
      </c>
      <c r="D47" s="1">
        <v>2.5207711467850002E-3</v>
      </c>
      <c r="E47" s="1">
        <v>23.013927038119999</v>
      </c>
      <c r="F47" s="1">
        <v>-9.7613712363669993</v>
      </c>
      <c r="G47" s="1">
        <v>1.107690762599E-2</v>
      </c>
      <c r="H47" s="1">
        <v>1.3078214274840001E-4</v>
      </c>
      <c r="I47" s="1">
        <v>9.9038535018400008E-3</v>
      </c>
      <c r="J47" s="1">
        <v>8.5561364792060002E-3</v>
      </c>
    </row>
    <row r="48" spans="1:12" x14ac:dyDescent="0.25">
      <c r="A48">
        <v>7</v>
      </c>
      <c r="B48" s="1">
        <v>-23.28680637523</v>
      </c>
      <c r="C48" s="1">
        <v>-9.7721491784750008</v>
      </c>
      <c r="D48" s="1">
        <v>2.0977125107299998E-3</v>
      </c>
      <c r="E48" s="1">
        <v>-23.287412697730002</v>
      </c>
      <c r="F48" s="1">
        <v>-9.7618959341010001</v>
      </c>
      <c r="G48" s="1">
        <v>1.017713599373E-2</v>
      </c>
      <c r="H48" s="1">
        <v>-6.0632250613070003E-4</v>
      </c>
      <c r="I48" s="1">
        <v>1.025324437411E-2</v>
      </c>
      <c r="J48" s="1">
        <v>8.0794234830029992E-3</v>
      </c>
      <c r="L48" t="s">
        <v>45</v>
      </c>
    </row>
    <row r="49" spans="1:18" x14ac:dyDescent="0.25">
      <c r="A49">
        <v>8</v>
      </c>
      <c r="B49" s="1">
        <v>-61.510109278519998</v>
      </c>
      <c r="C49" s="1">
        <v>-9.7678982033739992</v>
      </c>
      <c r="D49" s="1">
        <v>3.471335921858E-3</v>
      </c>
      <c r="E49" s="1">
        <v>-61.509647280590002</v>
      </c>
      <c r="F49" s="1">
        <v>-9.7575248875580005</v>
      </c>
      <c r="G49" s="1">
        <v>1.070696471592E-2</v>
      </c>
      <c r="H49" s="1">
        <v>4.6199792615300001E-4</v>
      </c>
      <c r="I49" s="1">
        <v>1.0373315816279999E-2</v>
      </c>
      <c r="J49" s="1">
        <v>7.2356287940630003E-3</v>
      </c>
      <c r="L49" t="s">
        <v>42</v>
      </c>
      <c r="M49" t="s">
        <v>40</v>
      </c>
      <c r="N49" t="s">
        <v>41</v>
      </c>
      <c r="P49" t="s">
        <v>32</v>
      </c>
      <c r="Q49" t="s">
        <v>33</v>
      </c>
      <c r="R49" t="s">
        <v>34</v>
      </c>
    </row>
    <row r="50" spans="1:18" x14ac:dyDescent="0.25">
      <c r="B50" s="1"/>
      <c r="C50" s="1"/>
      <c r="D50" s="1"/>
      <c r="E50" s="1"/>
      <c r="F50" s="1"/>
      <c r="G50" s="1"/>
      <c r="H50" s="1">
        <f>SUM(H42:H49)/8</f>
        <v>3.51200480327275E-4</v>
      </c>
      <c r="I50" s="1">
        <f>SUM(I42:I49)/8</f>
        <v>9.6912837272802501E-3</v>
      </c>
      <c r="J50" s="1">
        <f>SUM(J42:J49)/8</f>
        <v>9.2562604275279996E-3</v>
      </c>
      <c r="L50">
        <v>3.51200480327275E-4</v>
      </c>
      <c r="M50">
        <v>9.6912837272802501E-3</v>
      </c>
      <c r="N50">
        <v>9.2562604275279996E-3</v>
      </c>
      <c r="P50" s="2">
        <f>L50*25.4</f>
        <v>8.9204922003127841E-3</v>
      </c>
      <c r="Q50" s="2">
        <f t="shared" ref="Q50:R50" si="14">M50*25.4</f>
        <v>0.24615860667291833</v>
      </c>
      <c r="R50" s="2">
        <f t="shared" si="14"/>
        <v>0.23510901485921118</v>
      </c>
    </row>
    <row r="52" spans="1:18" x14ac:dyDescent="0.25">
      <c r="B52" t="s">
        <v>47</v>
      </c>
      <c r="E52" t="s">
        <v>48</v>
      </c>
      <c r="H52" t="s">
        <v>49</v>
      </c>
    </row>
    <row r="54" spans="1:18" x14ac:dyDescent="0.25">
      <c r="A54">
        <f>A42</f>
        <v>1</v>
      </c>
      <c r="B54" s="2">
        <f>B42*25.4</f>
        <v>-1562.3412591555298</v>
      </c>
      <c r="C54" s="2">
        <f t="shared" ref="C54:J54" si="15">C42*25.4</f>
        <v>0.18675271512808739</v>
      </c>
      <c r="D54" s="2">
        <f t="shared" si="15"/>
        <v>179.8897299655406</v>
      </c>
      <c r="E54" s="2">
        <f t="shared" si="15"/>
        <v>-1562.296022284612</v>
      </c>
      <c r="F54" s="2">
        <f t="shared" si="15"/>
        <v>0.42596342056878794</v>
      </c>
      <c r="G54" s="2">
        <f t="shared" si="15"/>
        <v>180.15521044052218</v>
      </c>
      <c r="H54" s="2">
        <f t="shared" si="15"/>
        <v>4.5236870838091602E-2</v>
      </c>
      <c r="I54" s="2">
        <f t="shared" si="15"/>
        <v>0.2392107054408022</v>
      </c>
      <c r="J54" s="2">
        <f t="shared" si="15"/>
        <v>0.26548047498972799</v>
      </c>
    </row>
    <row r="55" spans="1:18" x14ac:dyDescent="0.25">
      <c r="A55">
        <f t="shared" ref="A55:A62" si="16">A43</f>
        <v>2</v>
      </c>
      <c r="B55" s="2">
        <f t="shared" ref="B55:Q61" si="17">B43*25.4</f>
        <v>-591.4887432675439</v>
      </c>
      <c r="C55" s="2">
        <f t="shared" si="17"/>
        <v>4.9954619388808796E-2</v>
      </c>
      <c r="D55" s="2">
        <f t="shared" si="17"/>
        <v>179.82553399413601</v>
      </c>
      <c r="E55" s="2">
        <f t="shared" si="17"/>
        <v>-591.46786680485195</v>
      </c>
      <c r="F55" s="2">
        <f t="shared" si="17"/>
        <v>0.28563738419703799</v>
      </c>
      <c r="G55" s="2">
        <f t="shared" si="17"/>
        <v>180.08859396029339</v>
      </c>
      <c r="H55" s="2">
        <f t="shared" si="17"/>
        <v>2.0876462766670916E-2</v>
      </c>
      <c r="I55" s="2">
        <f t="shared" si="17"/>
        <v>0.23568276480822919</v>
      </c>
      <c r="J55" s="2">
        <f t="shared" si="17"/>
        <v>0.26305996616146399</v>
      </c>
    </row>
    <row r="56" spans="1:18" x14ac:dyDescent="0.25">
      <c r="A56">
        <f t="shared" si="16"/>
        <v>3</v>
      </c>
      <c r="B56" s="2">
        <f t="shared" si="17"/>
        <v>584.57100399205194</v>
      </c>
      <c r="C56" s="2">
        <f t="shared" si="17"/>
        <v>0.20503065090361342</v>
      </c>
      <c r="D56" s="2">
        <f t="shared" si="17"/>
        <v>179.7786076108998</v>
      </c>
      <c r="E56" s="2">
        <f t="shared" si="17"/>
        <v>584.59772417457805</v>
      </c>
      <c r="F56" s="2">
        <f t="shared" si="17"/>
        <v>0.43015370845108597</v>
      </c>
      <c r="G56" s="2">
        <f t="shared" si="17"/>
        <v>180.03509536757019</v>
      </c>
      <c r="H56" s="2">
        <f t="shared" si="17"/>
        <v>2.67201823781212E-2</v>
      </c>
      <c r="I56" s="2">
        <f t="shared" si="17"/>
        <v>0.2251230575475488</v>
      </c>
      <c r="J56" s="2">
        <f t="shared" si="17"/>
        <v>0.25648775667192397</v>
      </c>
    </row>
    <row r="57" spans="1:18" x14ac:dyDescent="0.25">
      <c r="A57">
        <f t="shared" si="16"/>
        <v>4</v>
      </c>
      <c r="B57" s="2">
        <f t="shared" si="17"/>
        <v>1558.1586711331179</v>
      </c>
      <c r="C57" s="2">
        <f t="shared" si="17"/>
        <v>0.28989264312922597</v>
      </c>
      <c r="D57" s="2">
        <f t="shared" si="17"/>
        <v>179.84262571890599</v>
      </c>
      <c r="E57" s="2">
        <f t="shared" si="17"/>
        <v>1558.1783682410439</v>
      </c>
      <c r="F57" s="2">
        <f t="shared" si="17"/>
        <v>0.53107335441606396</v>
      </c>
      <c r="G57" s="2">
        <f t="shared" si="17"/>
        <v>180.10172675831018</v>
      </c>
      <c r="H57" s="2">
        <f t="shared" si="17"/>
        <v>1.9697107978417977E-2</v>
      </c>
      <c r="I57" s="2">
        <f t="shared" si="17"/>
        <v>0.24118071128673638</v>
      </c>
      <c r="J57" s="2">
        <f t="shared" si="17"/>
        <v>0.25910103942655199</v>
      </c>
    </row>
    <row r="58" spans="1:18" x14ac:dyDescent="0.25">
      <c r="A58">
        <f t="shared" si="16"/>
        <v>5</v>
      </c>
      <c r="B58" s="2">
        <f t="shared" si="17"/>
        <v>1558.2002254647921</v>
      </c>
      <c r="C58" s="2">
        <f t="shared" si="17"/>
        <v>-248.2554744397726</v>
      </c>
      <c r="D58" s="2">
        <f t="shared" si="17"/>
        <v>7.3990746294436999E-2</v>
      </c>
      <c r="E58" s="2">
        <f t="shared" si="17"/>
        <v>1558.1594027562419</v>
      </c>
      <c r="F58" s="2">
        <f t="shared" si="17"/>
        <v>-248.00287533326238</v>
      </c>
      <c r="G58" s="2">
        <f t="shared" si="17"/>
        <v>0.304405433509226</v>
      </c>
      <c r="H58" s="2">
        <f t="shared" si="17"/>
        <v>-4.0822708453175198E-2</v>
      </c>
      <c r="I58" s="2">
        <f t="shared" si="17"/>
        <v>0.25259910651738821</v>
      </c>
      <c r="J58" s="2">
        <f t="shared" si="17"/>
        <v>0.23041468721471281</v>
      </c>
    </row>
    <row r="59" spans="1:18" x14ac:dyDescent="0.25">
      <c r="A59">
        <f t="shared" si="16"/>
        <v>6</v>
      </c>
      <c r="B59" s="2">
        <f t="shared" si="17"/>
        <v>584.55042490189203</v>
      </c>
      <c r="C59" s="2">
        <f t="shared" si="17"/>
        <v>-248.19038728267259</v>
      </c>
      <c r="D59" s="2">
        <f t="shared" si="17"/>
        <v>6.4027587128339003E-2</v>
      </c>
      <c r="E59" s="2">
        <f t="shared" si="17"/>
        <v>584.55374676824795</v>
      </c>
      <c r="F59" s="2">
        <f t="shared" si="17"/>
        <v>-247.93882940372177</v>
      </c>
      <c r="G59" s="2">
        <f t="shared" si="17"/>
        <v>0.28135345370014597</v>
      </c>
      <c r="H59" s="2">
        <f t="shared" si="17"/>
        <v>3.3218664258093601E-3</v>
      </c>
      <c r="I59" s="2">
        <f t="shared" si="17"/>
        <v>0.25155787894673598</v>
      </c>
      <c r="J59" s="2">
        <f t="shared" si="17"/>
        <v>0.21732586657183239</v>
      </c>
    </row>
    <row r="60" spans="1:18" x14ac:dyDescent="0.25">
      <c r="A60">
        <f t="shared" si="16"/>
        <v>7</v>
      </c>
      <c r="B60" s="2">
        <f t="shared" si="17"/>
        <v>-591.48488193084199</v>
      </c>
      <c r="C60" s="2">
        <f t="shared" si="17"/>
        <v>-248.212589133265</v>
      </c>
      <c r="D60" s="2">
        <f t="shared" si="17"/>
        <v>5.328189777254199E-2</v>
      </c>
      <c r="E60" s="2">
        <f t="shared" si="17"/>
        <v>-591.50028252234199</v>
      </c>
      <c r="F60" s="2">
        <f t="shared" si="17"/>
        <v>-247.95215672616538</v>
      </c>
      <c r="G60" s="2">
        <f t="shared" si="17"/>
        <v>0.25849925424074199</v>
      </c>
      <c r="H60" s="2">
        <f t="shared" si="17"/>
        <v>-1.540059165571978E-2</v>
      </c>
      <c r="I60" s="2">
        <f t="shared" si="17"/>
        <v>0.26043240710239396</v>
      </c>
      <c r="J60" s="2">
        <f t="shared" si="17"/>
        <v>0.20521735646827616</v>
      </c>
    </row>
    <row r="61" spans="1:18" x14ac:dyDescent="0.25">
      <c r="A61">
        <f t="shared" si="16"/>
        <v>8</v>
      </c>
      <c r="B61" s="2">
        <f t="shared" si="17"/>
        <v>-1562.3567756744078</v>
      </c>
      <c r="C61" s="2">
        <f t="shared" si="17"/>
        <v>-248.10461436569958</v>
      </c>
      <c r="D61" s="2">
        <f t="shared" si="17"/>
        <v>8.8171932415193194E-2</v>
      </c>
      <c r="E61" s="2">
        <f t="shared" si="17"/>
        <v>-1562.345040926986</v>
      </c>
      <c r="F61" s="2">
        <f t="shared" si="17"/>
        <v>-247.8411321439732</v>
      </c>
      <c r="G61" s="2">
        <f t="shared" si="17"/>
        <v>0.27195690378436799</v>
      </c>
      <c r="H61" s="2">
        <f t="shared" si="17"/>
        <v>1.1734747324286199E-2</v>
      </c>
      <c r="I61" s="2">
        <f t="shared" si="17"/>
        <v>0.26348222173351199</v>
      </c>
      <c r="J61" s="2">
        <f t="shared" si="17"/>
        <v>0.18378497136920019</v>
      </c>
      <c r="K61" s="2"/>
      <c r="L61" s="2"/>
      <c r="M61" s="2"/>
      <c r="N61" s="2"/>
      <c r="O61" s="2"/>
      <c r="P61" s="2"/>
      <c r="Q61" s="2"/>
      <c r="R61" s="2"/>
    </row>
    <row r="64" spans="1:18" x14ac:dyDescent="0.25">
      <c r="C64" s="4" t="s">
        <v>50</v>
      </c>
    </row>
    <row r="65" spans="1:16" x14ac:dyDescent="0.25">
      <c r="A65" s="3"/>
      <c r="B65" s="3" t="s">
        <v>53</v>
      </c>
      <c r="C65" s="3" t="s">
        <v>51</v>
      </c>
      <c r="D65" s="3" t="s">
        <v>52</v>
      </c>
    </row>
    <row r="66" spans="1:16" x14ac:dyDescent="0.25">
      <c r="B66" s="3">
        <v>2</v>
      </c>
      <c r="C66">
        <v>91.608000000000004</v>
      </c>
      <c r="D66">
        <v>91.445999999999998</v>
      </c>
    </row>
    <row r="67" spans="1:16" x14ac:dyDescent="0.25">
      <c r="B67" s="3">
        <v>3</v>
      </c>
      <c r="C67">
        <v>91.605000000000004</v>
      </c>
      <c r="D67">
        <v>91.5</v>
      </c>
    </row>
    <row r="68" spans="1:16" x14ac:dyDescent="0.25">
      <c r="B68" s="3">
        <v>10</v>
      </c>
      <c r="C68">
        <v>121.26900000000001</v>
      </c>
      <c r="D68">
        <v>94.44</v>
      </c>
    </row>
    <row r="69" spans="1:16" x14ac:dyDescent="0.25">
      <c r="B69" s="3">
        <v>11</v>
      </c>
      <c r="C69">
        <v>121.131</v>
      </c>
      <c r="D69">
        <v>94.128</v>
      </c>
    </row>
    <row r="71" spans="1:16" x14ac:dyDescent="0.25">
      <c r="C71" s="3" t="s">
        <v>54</v>
      </c>
      <c r="D71" s="4" t="s">
        <v>55</v>
      </c>
      <c r="F71" s="3" t="s">
        <v>54</v>
      </c>
      <c r="G71" s="4" t="s">
        <v>57</v>
      </c>
      <c r="I71" s="4" t="s">
        <v>58</v>
      </c>
      <c r="M71" s="4" t="s">
        <v>56</v>
      </c>
      <c r="O71" s="4" t="s">
        <v>62</v>
      </c>
    </row>
    <row r="72" spans="1:16" x14ac:dyDescent="0.25">
      <c r="C72" s="3" t="s">
        <v>51</v>
      </c>
      <c r="D72" s="3" t="s">
        <v>52</v>
      </c>
      <c r="F72" s="3" t="s">
        <v>51</v>
      </c>
      <c r="G72" s="3" t="s">
        <v>52</v>
      </c>
      <c r="I72" s="3" t="s">
        <v>51</v>
      </c>
      <c r="J72" s="3" t="s">
        <v>52</v>
      </c>
      <c r="L72" s="3" t="s">
        <v>51</v>
      </c>
      <c r="M72" s="3" t="s">
        <v>52</v>
      </c>
      <c r="O72" s="3" t="s">
        <v>51</v>
      </c>
      <c r="P72" s="3" t="s">
        <v>52</v>
      </c>
    </row>
    <row r="73" spans="1:16" x14ac:dyDescent="0.25">
      <c r="B73" s="5">
        <f>A54</f>
        <v>1</v>
      </c>
      <c r="D73" s="2">
        <f>G54-$N$10+$D$66</f>
        <v>179.8732104405222</v>
      </c>
      <c r="G73" s="2">
        <f>G54-$D$26+$D$67</f>
        <v>179.95321044052218</v>
      </c>
      <c r="I73" s="2"/>
      <c r="J73" s="2">
        <f>(D73+G73)/2</f>
        <v>179.91321044052219</v>
      </c>
      <c r="M73">
        <v>179.83199999999999</v>
      </c>
      <c r="O73" s="2"/>
      <c r="P73" s="7">
        <f>J73-M73</f>
        <v>8.1210440522198724E-2</v>
      </c>
    </row>
    <row r="74" spans="1:16" x14ac:dyDescent="0.25">
      <c r="B74" s="5">
        <f>A55</f>
        <v>2</v>
      </c>
      <c r="D74" s="2">
        <f t="shared" ref="D74:D76" si="18">G55-$N$10+$D$66</f>
        <v>179.80659396029341</v>
      </c>
      <c r="G74" s="2">
        <f t="shared" ref="G74:G76" si="19">G55-$D$26+$D$67</f>
        <v>179.8865939602934</v>
      </c>
      <c r="I74" s="2"/>
      <c r="J74" s="2">
        <f t="shared" ref="J74:J76" si="20">(D74+G74)/2</f>
        <v>179.8465939602934</v>
      </c>
      <c r="M74">
        <v>179.74700000000001</v>
      </c>
      <c r="O74" s="2"/>
      <c r="P74" s="7">
        <f t="shared" ref="P74:P76" si="21">J74-M74</f>
        <v>9.9593960293390182E-2</v>
      </c>
    </row>
    <row r="75" spans="1:16" x14ac:dyDescent="0.25">
      <c r="B75" s="5">
        <f>A56</f>
        <v>3</v>
      </c>
      <c r="D75" s="2">
        <f t="shared" si="18"/>
        <v>179.75309536757021</v>
      </c>
      <c r="G75" s="2">
        <f t="shared" si="19"/>
        <v>179.83309536757019</v>
      </c>
      <c r="I75" s="2"/>
      <c r="J75" s="2">
        <f t="shared" si="20"/>
        <v>179.7930953675702</v>
      </c>
      <c r="M75">
        <v>179.792</v>
      </c>
      <c r="O75" s="2"/>
      <c r="P75" s="7">
        <f t="shared" si="21"/>
        <v>1.0953675702012333E-3</v>
      </c>
    </row>
    <row r="76" spans="1:16" x14ac:dyDescent="0.25">
      <c r="B76" s="5">
        <f>A57</f>
        <v>4</v>
      </c>
      <c r="D76" s="2">
        <f t="shared" si="18"/>
        <v>179.8197267583102</v>
      </c>
      <c r="G76" s="2">
        <f t="shared" si="19"/>
        <v>179.89972675831018</v>
      </c>
      <c r="I76" s="2"/>
      <c r="J76" s="2">
        <f t="shared" si="20"/>
        <v>179.85972675831019</v>
      </c>
      <c r="M76">
        <v>179.86699999999999</v>
      </c>
      <c r="O76" s="2"/>
      <c r="P76" s="7">
        <f t="shared" si="21"/>
        <v>-7.2732416898020347E-3</v>
      </c>
    </row>
    <row r="77" spans="1:16" x14ac:dyDescent="0.25">
      <c r="B77" s="5">
        <f>A58</f>
        <v>5</v>
      </c>
      <c r="C77" s="2">
        <f>-F58+$M$11+$C$66</f>
        <v>248.63487533326239</v>
      </c>
      <c r="F77" s="2">
        <f>-F58+$C$27+$C$67</f>
        <v>248.69987533326241</v>
      </c>
      <c r="I77" s="2">
        <f>(C77+F77)/2</f>
        <v>248.66737533326238</v>
      </c>
      <c r="J77" s="2"/>
      <c r="L77">
        <v>248.691</v>
      </c>
      <c r="O77" s="7">
        <f>I77-L77</f>
        <v>-2.3624666737617872E-2</v>
      </c>
      <c r="P77" s="2"/>
    </row>
    <row r="78" spans="1:16" x14ac:dyDescent="0.25">
      <c r="B78" s="5">
        <f>A59</f>
        <v>6</v>
      </c>
      <c r="C78" s="2">
        <f t="shared" ref="C78:C80" si="22">-F59+$M$11+$C$66</f>
        <v>248.57082940372177</v>
      </c>
      <c r="F78" s="2">
        <f t="shared" ref="F78:F79" si="23">-F59+$C$27+$C$67</f>
        <v>248.6358294037218</v>
      </c>
      <c r="I78" s="2">
        <f t="shared" ref="I78:I80" si="24">(C78+F78)/2</f>
        <v>248.60332940372177</v>
      </c>
      <c r="J78" s="2"/>
      <c r="L78">
        <v>248.61199999999999</v>
      </c>
      <c r="O78" s="7">
        <f t="shared" ref="O78:O80" si="25">I78-L78</f>
        <v>-8.6705962782218648E-3</v>
      </c>
      <c r="P78" s="2"/>
    </row>
    <row r="79" spans="1:16" x14ac:dyDescent="0.25">
      <c r="B79" s="5">
        <f>A60</f>
        <v>7</v>
      </c>
      <c r="C79" s="2">
        <f t="shared" si="22"/>
        <v>248.58415672616539</v>
      </c>
      <c r="F79" s="2">
        <f t="shared" si="23"/>
        <v>248.64915672616542</v>
      </c>
      <c r="I79" s="2">
        <f t="shared" si="24"/>
        <v>248.61665672616539</v>
      </c>
      <c r="J79" s="2"/>
      <c r="L79">
        <v>248.62</v>
      </c>
      <c r="O79" s="7">
        <f t="shared" si="25"/>
        <v>-3.3432738346164115E-3</v>
      </c>
      <c r="P79" s="2"/>
    </row>
    <row r="80" spans="1:16" x14ac:dyDescent="0.25">
      <c r="B80" s="5">
        <f>A61</f>
        <v>8</v>
      </c>
      <c r="C80" s="2">
        <f t="shared" si="22"/>
        <v>248.4731321439732</v>
      </c>
      <c r="F80" s="2">
        <f>-F61+$C$27+$C$67</f>
        <v>248.5381321439732</v>
      </c>
      <c r="I80" s="2">
        <f t="shared" si="24"/>
        <v>248.5056321439732</v>
      </c>
      <c r="J80" s="2"/>
      <c r="L80">
        <v>248.501</v>
      </c>
      <c r="O80" s="7">
        <f t="shared" si="25"/>
        <v>4.6321439731968894E-3</v>
      </c>
      <c r="P80" s="2"/>
    </row>
    <row r="82" spans="2:16" x14ac:dyDescent="0.25">
      <c r="C82" s="3" t="s">
        <v>54</v>
      </c>
      <c r="D82" s="4" t="s">
        <v>60</v>
      </c>
      <c r="F82" s="3" t="s">
        <v>54</v>
      </c>
      <c r="G82" s="4" t="s">
        <v>61</v>
      </c>
      <c r="I82" s="4" t="s">
        <v>59</v>
      </c>
      <c r="L82" s="4" t="s">
        <v>58</v>
      </c>
      <c r="O82" s="4" t="s">
        <v>62</v>
      </c>
    </row>
    <row r="83" spans="2:16" x14ac:dyDescent="0.25">
      <c r="C83" s="3" t="s">
        <v>51</v>
      </c>
      <c r="D83" s="3" t="s">
        <v>52</v>
      </c>
      <c r="F83" s="3" t="s">
        <v>51</v>
      </c>
      <c r="G83" s="3" t="s">
        <v>52</v>
      </c>
      <c r="I83" s="3" t="s">
        <v>51</v>
      </c>
      <c r="J83" s="3" t="s">
        <v>52</v>
      </c>
      <c r="L83" s="3" t="s">
        <v>51</v>
      </c>
      <c r="M83" s="3" t="s">
        <v>52</v>
      </c>
      <c r="O83" s="3" t="s">
        <v>51</v>
      </c>
      <c r="P83" s="3" t="s">
        <v>52</v>
      </c>
    </row>
    <row r="84" spans="2:16" x14ac:dyDescent="0.25">
      <c r="B84">
        <v>1</v>
      </c>
      <c r="D84" s="2">
        <f>G54-$D$10+$D$68</f>
        <v>179.79521044052217</v>
      </c>
      <c r="G84" s="2">
        <f>G54-$I$26+94.128</f>
        <v>179.9142104405222</v>
      </c>
      <c r="J84" s="2">
        <f>D84-G84</f>
        <v>-0.11900000000002819</v>
      </c>
      <c r="L84" s="2"/>
      <c r="M84" s="2">
        <f>(D84+G84)/2</f>
        <v>179.85471044052218</v>
      </c>
      <c r="O84" s="2"/>
      <c r="P84" s="7">
        <f>M84-M73</f>
        <v>2.2710440522189401E-2</v>
      </c>
    </row>
    <row r="85" spans="2:16" x14ac:dyDescent="0.25">
      <c r="B85">
        <v>2</v>
      </c>
      <c r="D85" s="2">
        <f t="shared" ref="D85:D87" si="26">G55-$D$10+$D$68</f>
        <v>179.72859396029338</v>
      </c>
      <c r="G85" s="2">
        <f t="shared" ref="G85:G87" si="27">G55-$I$26+94.128</f>
        <v>179.84759396029341</v>
      </c>
      <c r="J85" s="2">
        <f t="shared" ref="J85:J87" si="28">D85-G85</f>
        <v>-0.11900000000002819</v>
      </c>
      <c r="L85" s="2"/>
      <c r="M85" s="2">
        <f t="shared" ref="M85:M87" si="29">(D85+G85)/2</f>
        <v>179.78809396029339</v>
      </c>
      <c r="O85" s="2"/>
      <c r="P85" s="7">
        <f t="shared" ref="P85:P87" si="30">M85-M74</f>
        <v>4.109396029338086E-2</v>
      </c>
    </row>
    <row r="86" spans="2:16" x14ac:dyDescent="0.25">
      <c r="B86">
        <v>3</v>
      </c>
      <c r="D86" s="2">
        <f t="shared" si="26"/>
        <v>179.67509536757018</v>
      </c>
      <c r="G86" s="2">
        <f t="shared" si="27"/>
        <v>179.79409536757021</v>
      </c>
      <c r="J86" s="2">
        <f t="shared" si="28"/>
        <v>-0.11900000000002819</v>
      </c>
      <c r="L86" s="2"/>
      <c r="M86" s="2">
        <f t="shared" si="29"/>
        <v>179.73459536757019</v>
      </c>
      <c r="O86" s="2"/>
      <c r="P86" s="7">
        <f t="shared" si="30"/>
        <v>-5.7404632429808089E-2</v>
      </c>
    </row>
    <row r="87" spans="2:16" x14ac:dyDescent="0.25">
      <c r="B87">
        <v>4</v>
      </c>
      <c r="D87" s="2">
        <f t="shared" si="26"/>
        <v>179.74172675831016</v>
      </c>
      <c r="G87" s="2">
        <f t="shared" si="27"/>
        <v>179.86072675831019</v>
      </c>
      <c r="J87" s="2">
        <f t="shared" si="28"/>
        <v>-0.11900000000002819</v>
      </c>
      <c r="L87" s="2"/>
      <c r="M87" s="2">
        <f t="shared" si="29"/>
        <v>179.80122675831018</v>
      </c>
      <c r="O87" s="2"/>
      <c r="P87" s="7">
        <f t="shared" si="30"/>
        <v>-6.5773241689811357E-2</v>
      </c>
    </row>
    <row r="88" spans="2:16" x14ac:dyDescent="0.25">
      <c r="B88">
        <v>5</v>
      </c>
      <c r="C88" s="2">
        <f>-F58+$C$11+$C$68</f>
        <v>248.71987533326239</v>
      </c>
      <c r="F88" s="2">
        <f>-F58+$H$27+$C$69</f>
        <v>248.68487533326237</v>
      </c>
      <c r="I88" s="2">
        <f>C88-F88</f>
        <v>3.5000000000025011E-2</v>
      </c>
      <c r="L88" s="2">
        <f>(C88+F88)/2</f>
        <v>248.70237533326238</v>
      </c>
      <c r="M88" s="2"/>
      <c r="O88" s="7">
        <f>L88-L77</f>
        <v>1.1375333262378717E-2</v>
      </c>
      <c r="P88" s="2"/>
    </row>
    <row r="89" spans="2:16" x14ac:dyDescent="0.25">
      <c r="B89">
        <v>6</v>
      </c>
      <c r="C89" s="2">
        <f t="shared" ref="C89:C91" si="31">-F59+$C$11+$C$68</f>
        <v>248.65582940372178</v>
      </c>
      <c r="F89" s="2">
        <f t="shared" ref="F89:F91" si="32">-F59+$H$27+$C$69</f>
        <v>248.62082940372176</v>
      </c>
      <c r="I89" s="2">
        <f t="shared" ref="I89:I91" si="33">C89-F89</f>
        <v>3.5000000000025011E-2</v>
      </c>
      <c r="L89" s="2">
        <f t="shared" ref="L89:L91" si="34">(C89+F89)/2</f>
        <v>248.63832940372177</v>
      </c>
      <c r="M89" s="2"/>
      <c r="O89" s="7">
        <f t="shared" ref="O89:O91" si="35">L89-L78</f>
        <v>2.6329403721774725E-2</v>
      </c>
      <c r="P89" s="2"/>
    </row>
    <row r="90" spans="2:16" x14ac:dyDescent="0.25">
      <c r="B90">
        <v>7</v>
      </c>
      <c r="C90" s="2">
        <f t="shared" si="31"/>
        <v>248.6691567261654</v>
      </c>
      <c r="F90" s="2">
        <f t="shared" si="32"/>
        <v>248.63415672616537</v>
      </c>
      <c r="I90" s="2">
        <f t="shared" si="33"/>
        <v>3.5000000000025011E-2</v>
      </c>
      <c r="L90" s="2">
        <f t="shared" si="34"/>
        <v>248.65165672616538</v>
      </c>
      <c r="M90" s="2"/>
      <c r="O90" s="7">
        <f t="shared" si="35"/>
        <v>3.1656726165380178E-2</v>
      </c>
      <c r="P90" s="2"/>
    </row>
    <row r="91" spans="2:16" x14ac:dyDescent="0.25">
      <c r="B91">
        <v>8</v>
      </c>
      <c r="C91" s="2">
        <f t="shared" si="31"/>
        <v>248.55813214397318</v>
      </c>
      <c r="F91" s="2">
        <f t="shared" si="32"/>
        <v>248.52313214397321</v>
      </c>
      <c r="I91" s="2">
        <f t="shared" si="33"/>
        <v>3.4999999999968168E-2</v>
      </c>
      <c r="L91" s="2">
        <f t="shared" si="34"/>
        <v>248.5406321439732</v>
      </c>
      <c r="M91" s="2"/>
      <c r="O91" s="7">
        <f t="shared" si="35"/>
        <v>3.9632143973193479E-2</v>
      </c>
      <c r="P91" s="2"/>
    </row>
    <row r="93" spans="2:16" x14ac:dyDescent="0.25">
      <c r="N93" s="3" t="s">
        <v>63</v>
      </c>
      <c r="O93" s="6">
        <f>STDEV(O77:O80,O88:O91)</f>
        <v>2.171628260867934E-2</v>
      </c>
      <c r="P93" s="6">
        <f>STDEV(P73:P76,P84:P87)</f>
        <v>5.9442256482472151E-2</v>
      </c>
    </row>
  </sheetData>
  <pageMargins left="0.7" right="0.7" top="0.75" bottom="0.75" header="0.3" footer="0.3"/>
  <pageSetup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Gaudreault, Francis M.</dc:creator>
  <cp:lastModifiedBy>Levashov, Yurii I.</cp:lastModifiedBy>
  <cp:lastPrinted>2017-02-06T18:00:51Z</cp:lastPrinted>
  <dcterms:created xsi:type="dcterms:W3CDTF">2017-02-02T23:53:04Z</dcterms:created>
  <dcterms:modified xsi:type="dcterms:W3CDTF">2017-02-06T18:01:11Z</dcterms:modified>
</cp:coreProperties>
</file>