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9525" activeTab="1"/>
  </bookViews>
  <sheets>
    <sheet name="2 mm gap change" sheetId="1" r:id="rId1"/>
    <sheet name="2 mm Top jaw chang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2" i="1" l="1"/>
  <c r="F73" i="1"/>
  <c r="G70" i="1"/>
  <c r="G72" i="1"/>
  <c r="G73" i="1"/>
  <c r="H70" i="1"/>
  <c r="H72" i="1" s="1"/>
  <c r="H73" i="1"/>
  <c r="C72" i="1"/>
  <c r="C73" i="1"/>
  <c r="D70" i="1"/>
  <c r="D72" i="1"/>
  <c r="D73" i="1"/>
  <c r="E72" i="1"/>
  <c r="E73" i="1"/>
  <c r="B72" i="1"/>
  <c r="B73" i="1"/>
  <c r="H2" i="1"/>
  <c r="G11" i="1"/>
  <c r="G10" i="1"/>
  <c r="G9" i="1"/>
  <c r="G8" i="1"/>
  <c r="G7" i="1"/>
  <c r="G6" i="1"/>
  <c r="G5" i="1"/>
  <c r="G4" i="1"/>
  <c r="G3" i="1"/>
  <c r="G2" i="1"/>
  <c r="G69" i="1"/>
  <c r="G68" i="1"/>
  <c r="G67" i="1"/>
  <c r="G66" i="1"/>
  <c r="G65" i="1"/>
  <c r="D69" i="1"/>
  <c r="D68" i="1"/>
  <c r="D67" i="1"/>
  <c r="D66" i="1"/>
  <c r="D65" i="1"/>
  <c r="H69" i="1" l="1"/>
  <c r="H68" i="1"/>
  <c r="H67" i="1"/>
  <c r="H66" i="1"/>
  <c r="H65" i="1"/>
  <c r="K11" i="2"/>
  <c r="K10" i="2"/>
  <c r="B52" i="1"/>
  <c r="J8" i="2"/>
  <c r="J10" i="2"/>
  <c r="G8" i="2"/>
  <c r="J7" i="2"/>
  <c r="G7" i="2"/>
  <c r="G6" i="2"/>
  <c r="G5" i="2"/>
  <c r="J6" i="2"/>
  <c r="J5" i="2"/>
  <c r="J4" i="2"/>
  <c r="G4" i="2"/>
  <c r="K4" i="2" s="1"/>
  <c r="J3" i="2"/>
  <c r="J11" i="2" s="1"/>
  <c r="G3" i="2"/>
  <c r="K3" i="2" s="1"/>
  <c r="G62" i="1"/>
  <c r="F62" i="1"/>
  <c r="E62" i="1"/>
  <c r="C62" i="1"/>
  <c r="B62" i="1"/>
  <c r="G61" i="1"/>
  <c r="F61" i="1"/>
  <c r="E61" i="1"/>
  <c r="C61" i="1"/>
  <c r="B61" i="1"/>
  <c r="D59" i="1"/>
  <c r="G59" i="1"/>
  <c r="G58" i="1"/>
  <c r="H58" i="1"/>
  <c r="H57" i="1"/>
  <c r="D58" i="1"/>
  <c r="D57" i="1"/>
  <c r="G57" i="1"/>
  <c r="H56" i="1"/>
  <c r="D56" i="1"/>
  <c r="D55" i="1"/>
  <c r="D61" i="1" s="1"/>
  <c r="G56" i="1"/>
  <c r="G55" i="1"/>
  <c r="D62" i="1" l="1"/>
  <c r="H55" i="1"/>
  <c r="H59" i="1"/>
  <c r="G11" i="2"/>
  <c r="G10" i="2"/>
  <c r="K8" i="2"/>
  <c r="K7" i="2"/>
  <c r="K6" i="2"/>
  <c r="K5" i="2"/>
  <c r="M10" i="2" s="1"/>
  <c r="M51" i="1"/>
  <c r="L51" i="1"/>
  <c r="J51" i="1"/>
  <c r="I51" i="1"/>
  <c r="F51" i="1"/>
  <c r="E51" i="1"/>
  <c r="C51" i="1"/>
  <c r="B51" i="1"/>
  <c r="N49" i="1"/>
  <c r="K49" i="1"/>
  <c r="G49" i="1"/>
  <c r="D49" i="1"/>
  <c r="H49" i="1" s="1"/>
  <c r="D48" i="1"/>
  <c r="D47" i="1"/>
  <c r="D51" i="1" s="1"/>
  <c r="D46" i="1"/>
  <c r="D45" i="1"/>
  <c r="G48" i="1"/>
  <c r="G47" i="1"/>
  <c r="G51" i="1" s="1"/>
  <c r="G46" i="1"/>
  <c r="G45" i="1"/>
  <c r="H48" i="1"/>
  <c r="H46" i="1"/>
  <c r="H45" i="1"/>
  <c r="K48" i="1"/>
  <c r="K47" i="1"/>
  <c r="K46" i="1"/>
  <c r="K45" i="1"/>
  <c r="N48" i="1"/>
  <c r="N47" i="1"/>
  <c r="N46" i="1"/>
  <c r="N45" i="1"/>
  <c r="N44" i="1"/>
  <c r="K44" i="1"/>
  <c r="K52" i="1" s="1"/>
  <c r="G44" i="1"/>
  <c r="D44" i="1"/>
  <c r="H47" i="1" l="1"/>
  <c r="N52" i="1"/>
  <c r="D52" i="1"/>
  <c r="G52" i="1"/>
  <c r="N51" i="1"/>
  <c r="H61" i="1"/>
  <c r="H62" i="1"/>
  <c r="K51" i="1"/>
  <c r="H44" i="1"/>
  <c r="N37" i="1"/>
  <c r="N36" i="1"/>
  <c r="D37" i="1"/>
  <c r="D36" i="1"/>
  <c r="G37" i="1"/>
  <c r="G36" i="1"/>
  <c r="K37" i="1"/>
  <c r="K36" i="1"/>
  <c r="K38" i="1" s="1"/>
  <c r="K41" i="1" s="1"/>
  <c r="N35" i="1"/>
  <c r="K35" i="1"/>
  <c r="G35" i="1"/>
  <c r="D35" i="1"/>
  <c r="H35" i="1" s="1"/>
  <c r="N34" i="1"/>
  <c r="K34" i="1"/>
  <c r="D34" i="1"/>
  <c r="G34" i="1"/>
  <c r="G33" i="1"/>
  <c r="N33" i="1"/>
  <c r="K33" i="1"/>
  <c r="D33" i="1"/>
  <c r="N29" i="1"/>
  <c r="N28" i="1"/>
  <c r="N27" i="1"/>
  <c r="N26" i="1"/>
  <c r="N25" i="1"/>
  <c r="K29" i="1"/>
  <c r="K28" i="1"/>
  <c r="K27" i="1"/>
  <c r="K26" i="1"/>
  <c r="K25" i="1"/>
  <c r="G29" i="1"/>
  <c r="G28" i="1"/>
  <c r="O28" i="1" s="1"/>
  <c r="G27" i="1"/>
  <c r="O27" i="1" s="1"/>
  <c r="G26" i="1"/>
  <c r="G25" i="1"/>
  <c r="D29" i="1"/>
  <c r="H29" i="1" s="1"/>
  <c r="D28" i="1"/>
  <c r="D27" i="1"/>
  <c r="H27" i="1" s="1"/>
  <c r="D26" i="1"/>
  <c r="D25" i="1"/>
  <c r="H25" i="1" s="1"/>
  <c r="N17" i="1"/>
  <c r="K17" i="1"/>
  <c r="G17" i="1"/>
  <c r="D17" i="1"/>
  <c r="N21" i="1"/>
  <c r="N20" i="1"/>
  <c r="N19" i="1"/>
  <c r="N18" i="1"/>
  <c r="K21" i="1"/>
  <c r="K20" i="1"/>
  <c r="K19" i="1"/>
  <c r="K18" i="1"/>
  <c r="G21" i="1"/>
  <c r="G20" i="1"/>
  <c r="G19" i="1"/>
  <c r="G18" i="1"/>
  <c r="D21" i="1"/>
  <c r="D20" i="1"/>
  <c r="D19" i="1"/>
  <c r="H19" i="1" s="1"/>
  <c r="D18" i="1"/>
  <c r="H18" i="1" s="1"/>
  <c r="D11" i="1"/>
  <c r="H11" i="1" s="1"/>
  <c r="D10" i="1"/>
  <c r="H10" i="1" s="1"/>
  <c r="D9" i="1"/>
  <c r="H9" i="1" s="1"/>
  <c r="D8" i="1"/>
  <c r="H8" i="1" s="1"/>
  <c r="D7" i="1"/>
  <c r="H7" i="1" s="1"/>
  <c r="D6" i="1"/>
  <c r="H6" i="1" s="1"/>
  <c r="D5" i="1"/>
  <c r="H5" i="1" s="1"/>
  <c r="D4" i="1"/>
  <c r="H4" i="1" s="1"/>
  <c r="D3" i="1"/>
  <c r="H3" i="1" s="1"/>
  <c r="D2" i="1"/>
  <c r="H17" i="1" l="1"/>
  <c r="D23" i="1"/>
  <c r="H21" i="1"/>
  <c r="N22" i="1"/>
  <c r="D31" i="1"/>
  <c r="H28" i="1"/>
  <c r="K31" i="1"/>
  <c r="G39" i="1"/>
  <c r="H31" i="1"/>
  <c r="H36" i="1"/>
  <c r="H52" i="1"/>
  <c r="H51" i="1"/>
  <c r="H26" i="1"/>
  <c r="H30" i="1" s="1"/>
  <c r="O25" i="1"/>
  <c r="O29" i="1"/>
  <c r="H20" i="1"/>
  <c r="H23" i="1" s="1"/>
  <c r="N39" i="1"/>
  <c r="N23" i="1"/>
  <c r="N31" i="1"/>
  <c r="G22" i="1"/>
  <c r="K23" i="1"/>
  <c r="D30" i="1"/>
  <c r="K39" i="1"/>
  <c r="H34" i="1"/>
  <c r="H37" i="1"/>
  <c r="K30" i="1"/>
  <c r="N38" i="1"/>
  <c r="N41" i="1" s="1"/>
  <c r="D22" i="1"/>
  <c r="H33" i="1"/>
  <c r="H39" i="1" s="1"/>
  <c r="K22" i="1"/>
  <c r="G23" i="1"/>
  <c r="G31" i="1"/>
  <c r="D39" i="1"/>
  <c r="O26" i="1"/>
  <c r="G38" i="1"/>
  <c r="G41" i="1" s="1"/>
  <c r="G30" i="1"/>
  <c r="D38" i="1"/>
  <c r="N30" i="1"/>
  <c r="I2" i="1"/>
  <c r="I11" i="1"/>
  <c r="I10" i="1"/>
  <c r="I9" i="1"/>
  <c r="I8" i="1"/>
  <c r="I7" i="1"/>
  <c r="I6" i="1"/>
  <c r="I5" i="1"/>
  <c r="I4" i="1"/>
  <c r="I3" i="1"/>
  <c r="H22" i="1" l="1"/>
  <c r="O30" i="1"/>
  <c r="H38" i="1"/>
  <c r="D41" i="1"/>
  <c r="I12" i="1"/>
  <c r="J4" i="1" s="1"/>
  <c r="I13" i="1"/>
  <c r="P29" i="1" l="1"/>
  <c r="P25" i="1"/>
  <c r="P28" i="1"/>
  <c r="P27" i="1"/>
  <c r="P26" i="1"/>
  <c r="I14" i="1"/>
  <c r="J11" i="1"/>
  <c r="J7" i="1"/>
  <c r="J3" i="1"/>
  <c r="J10" i="1"/>
  <c r="J6" i="1"/>
  <c r="J9" i="1"/>
  <c r="J5" i="1"/>
  <c r="J2" i="1"/>
  <c r="J8" i="1"/>
  <c r="J12" i="1" l="1"/>
  <c r="J13" i="1"/>
  <c r="J14" i="1" l="1"/>
</calcChain>
</file>

<file path=xl/sharedStrings.xml><?xml version="1.0" encoding="utf-8"?>
<sst xmlns="http://schemas.openxmlformats.org/spreadsheetml/2006/main" count="71" uniqueCount="34">
  <si>
    <t>8 mm Encoder</t>
  </si>
  <si>
    <t>8 mm Gage</t>
  </si>
  <si>
    <t>10 mm Encoder</t>
  </si>
  <si>
    <t>10 mm Gage</t>
  </si>
  <si>
    <t>Avg</t>
  </si>
  <si>
    <t>Std</t>
  </si>
  <si>
    <t>Gage Gap</t>
  </si>
  <si>
    <t>Std/Avg</t>
  </si>
  <si>
    <t>Normalized Gage Correction</t>
  </si>
  <si>
    <t>Upstream encoder</t>
  </si>
  <si>
    <t>Motor</t>
  </si>
  <si>
    <t>Encoder</t>
  </si>
  <si>
    <t>Only</t>
  </si>
  <si>
    <t>Gage Realigned. Using linear encoders</t>
  </si>
  <si>
    <t>DS encoder</t>
  </si>
  <si>
    <t>Encoder Diff</t>
  </si>
  <si>
    <t>Gage Diff*2</t>
  </si>
  <si>
    <t>DS Encoder Diff</t>
  </si>
  <si>
    <t>Stdev</t>
  </si>
  <si>
    <t>Gage - Linear Encoder</t>
  </si>
  <si>
    <t>30 mm Encoder</t>
  </si>
  <si>
    <t>32 mm Encoder</t>
  </si>
  <si>
    <t>30 mm Gage</t>
  </si>
  <si>
    <t>32 mm Gage</t>
  </si>
  <si>
    <t>US Encoder Diff</t>
  </si>
  <si>
    <t>Using only Downstream encoder</t>
  </si>
  <si>
    <t>Gauge</t>
  </si>
  <si>
    <t>2 mm</t>
  </si>
  <si>
    <t>0 mm</t>
  </si>
  <si>
    <t>Top Jaw Motor Encoder</t>
  </si>
  <si>
    <t>Diff</t>
  </si>
  <si>
    <t>Encoder - Gauge</t>
  </si>
  <si>
    <t>Gage - Linear Encode</t>
  </si>
  <si>
    <t>Gage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</si>
</sst>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0000"/>
    <numFmt numFmtId="166" formatCode="0.0000"/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4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A46" workbookViewId="0">
      <selection activeCell="H39" sqref="H39"/>
    </sheetView>
  </sheetViews>
  <sheetFormatPr defaultRowHeight="15" x14ac:dyDescent="0.25"/>
  <cols>
    <col min="1" max="1" width="7.42578125" customWidth="1"/>
    <col min="2" max="3" width="14.5703125" bestFit="1" customWidth="1"/>
    <col min="4" max="4" width="11.85546875" bestFit="1" customWidth="1"/>
    <col min="5" max="6" width="11.7109375" bestFit="1" customWidth="1"/>
    <col min="7" max="7" width="11.140625" bestFit="1" customWidth="1"/>
    <col min="8" max="8" width="20.28515625" bestFit="1" customWidth="1"/>
    <col min="9" max="9" width="19.5703125" customWidth="1"/>
    <col min="10" max="10" width="14.5703125" customWidth="1"/>
    <col min="11" max="11" width="15.42578125" customWidth="1"/>
    <col min="12" max="12" width="17.5703125" customWidth="1"/>
    <col min="13" max="13" width="18.42578125" customWidth="1"/>
    <col min="14" max="14" width="14.7109375" bestFit="1" customWidth="1"/>
    <col min="15" max="15" width="12.140625" customWidth="1"/>
  </cols>
  <sheetData>
    <row r="1" spans="1:15" x14ac:dyDescent="0.25">
      <c r="A1" s="3" t="s">
        <v>10</v>
      </c>
      <c r="B1" t="s">
        <v>0</v>
      </c>
      <c r="C1" t="s">
        <v>2</v>
      </c>
      <c r="D1" t="s">
        <v>15</v>
      </c>
      <c r="E1" t="s">
        <v>1</v>
      </c>
      <c r="F1" t="s">
        <v>3</v>
      </c>
      <c r="G1" t="s">
        <v>16</v>
      </c>
      <c r="H1" t="s">
        <v>32</v>
      </c>
      <c r="I1" t="s">
        <v>6</v>
      </c>
      <c r="J1" t="s">
        <v>8</v>
      </c>
    </row>
    <row r="2" spans="1:15" x14ac:dyDescent="0.25">
      <c r="A2" s="3" t="s">
        <v>11</v>
      </c>
      <c r="B2" s="1">
        <v>8.0007999999999999</v>
      </c>
      <c r="C2" s="1">
        <v>10.000400000000001</v>
      </c>
      <c r="D2" s="1">
        <f>C2-B2</f>
        <v>1.9996000000000009</v>
      </c>
      <c r="E2" s="1">
        <v>0</v>
      </c>
      <c r="F2" s="1">
        <v>1.0115000000000001</v>
      </c>
      <c r="G2" s="1">
        <f t="shared" ref="G2:G11" si="0">(F2-E2)*2</f>
        <v>2.0230000000000001</v>
      </c>
      <c r="H2" s="1">
        <f t="shared" ref="H2:H11" si="1">D2-G2</f>
        <v>-2.3399999999999199E-2</v>
      </c>
      <c r="I2">
        <f>(F2-E2)*2</f>
        <v>2.0230000000000001</v>
      </c>
      <c r="J2">
        <f>I2/$I$12</f>
        <v>0.99984678571252061</v>
      </c>
      <c r="L2" s="1"/>
    </row>
    <row r="3" spans="1:15" x14ac:dyDescent="0.25">
      <c r="A3" s="3" t="s">
        <v>12</v>
      </c>
      <c r="B3" s="1">
        <v>7.9992000000000001</v>
      </c>
      <c r="C3" s="1">
        <v>10.000500000000001</v>
      </c>
      <c r="D3" s="1">
        <f t="shared" ref="D3:D11" si="2">C3-B3</f>
        <v>2.0013000000000005</v>
      </c>
      <c r="E3" s="1">
        <v>-5.0000000000000002E-5</v>
      </c>
      <c r="F3" s="1">
        <v>1.016</v>
      </c>
      <c r="G3" s="1">
        <f t="shared" si="0"/>
        <v>2.0321000000000002</v>
      </c>
      <c r="H3" s="1">
        <f t="shared" si="1"/>
        <v>-3.0799999999999716E-2</v>
      </c>
      <c r="I3">
        <f t="shared" ref="I3:I11" si="3">(F3-E3)*2</f>
        <v>2.0321000000000002</v>
      </c>
      <c r="J3">
        <f t="shared" ref="J3:J11" si="4">I3/$I$12</f>
        <v>1.0043443664094975</v>
      </c>
      <c r="L3" s="1"/>
    </row>
    <row r="4" spans="1:15" x14ac:dyDescent="0.25">
      <c r="B4" s="1">
        <v>7.9995000000000003</v>
      </c>
      <c r="C4" s="1">
        <v>10.000299999999999</v>
      </c>
      <c r="D4" s="1">
        <f t="shared" si="2"/>
        <v>2.000799999999999</v>
      </c>
      <c r="E4" s="1">
        <v>3.0000000000000001E-3</v>
      </c>
      <c r="F4" s="1">
        <v>1.0135000000000001</v>
      </c>
      <c r="G4" s="1">
        <f t="shared" si="0"/>
        <v>2.0210000000000004</v>
      </c>
      <c r="H4" s="1">
        <f t="shared" si="1"/>
        <v>-2.0200000000001328E-2</v>
      </c>
      <c r="I4">
        <f t="shared" si="3"/>
        <v>2.0210000000000004</v>
      </c>
      <c r="J4">
        <f t="shared" si="4"/>
        <v>0.99885830643845996</v>
      </c>
      <c r="L4" s="1"/>
    </row>
    <row r="5" spans="1:15" x14ac:dyDescent="0.25">
      <c r="B5" s="1">
        <v>7.9996999999999998</v>
      </c>
      <c r="C5" s="1">
        <v>10.000299999999999</v>
      </c>
      <c r="D5" s="1">
        <f t="shared" si="2"/>
        <v>2.0005999999999995</v>
      </c>
      <c r="E5" s="1">
        <v>1.5E-3</v>
      </c>
      <c r="F5" s="1">
        <v>1.0129999999999999</v>
      </c>
      <c r="G5" s="1">
        <f t="shared" si="0"/>
        <v>2.0229999999999997</v>
      </c>
      <c r="H5" s="1">
        <f t="shared" si="1"/>
        <v>-2.2400000000000198E-2</v>
      </c>
      <c r="I5">
        <f t="shared" si="3"/>
        <v>2.0229999999999997</v>
      </c>
      <c r="J5">
        <f t="shared" si="4"/>
        <v>0.99984678571252039</v>
      </c>
      <c r="L5" s="1"/>
    </row>
    <row r="6" spans="1:15" x14ac:dyDescent="0.25">
      <c r="B6" s="1">
        <v>7.9942000000000002</v>
      </c>
      <c r="C6" s="1">
        <v>10.0001</v>
      </c>
      <c r="D6" s="1">
        <f t="shared" si="2"/>
        <v>2.0058999999999996</v>
      </c>
      <c r="E6" s="1">
        <v>-1.5E-3</v>
      </c>
      <c r="F6" s="1">
        <v>1.01</v>
      </c>
      <c r="G6" s="1">
        <f t="shared" si="0"/>
        <v>2.0230000000000001</v>
      </c>
      <c r="H6" s="1">
        <f t="shared" si="1"/>
        <v>-1.7100000000000559E-2</v>
      </c>
      <c r="I6">
        <f t="shared" si="3"/>
        <v>2.0230000000000001</v>
      </c>
      <c r="J6">
        <f t="shared" si="4"/>
        <v>0.99984678571252061</v>
      </c>
      <c r="L6" s="1"/>
    </row>
    <row r="7" spans="1:15" x14ac:dyDescent="0.25">
      <c r="B7" s="1">
        <v>7.9939</v>
      </c>
      <c r="C7" s="1">
        <v>10.0001</v>
      </c>
      <c r="D7" s="1">
        <f t="shared" si="2"/>
        <v>2.0061999999999998</v>
      </c>
      <c r="E7" s="1">
        <v>-4.4999999999999997E-3</v>
      </c>
      <c r="F7" s="1">
        <v>1.0115000000000001</v>
      </c>
      <c r="G7" s="1">
        <f t="shared" si="0"/>
        <v>2.032</v>
      </c>
      <c r="H7" s="1">
        <f t="shared" si="1"/>
        <v>-2.5800000000000267E-2</v>
      </c>
      <c r="I7">
        <f t="shared" si="3"/>
        <v>2.032</v>
      </c>
      <c r="J7">
        <f t="shared" si="4"/>
        <v>1.0042949424457943</v>
      </c>
      <c r="L7" s="1"/>
    </row>
    <row r="8" spans="1:15" x14ac:dyDescent="0.25">
      <c r="B8" s="1">
        <v>7.9993999999999996</v>
      </c>
      <c r="C8" s="1">
        <v>10.0002</v>
      </c>
      <c r="D8" s="1">
        <f t="shared" si="2"/>
        <v>2.0007999999999999</v>
      </c>
      <c r="E8" s="1">
        <v>-2E-3</v>
      </c>
      <c r="F8" s="1">
        <v>1.0115000000000001</v>
      </c>
      <c r="G8" s="1">
        <f t="shared" si="0"/>
        <v>2.0270000000000001</v>
      </c>
      <c r="H8" s="1">
        <f t="shared" si="1"/>
        <v>-2.6200000000000223E-2</v>
      </c>
      <c r="I8">
        <f t="shared" si="3"/>
        <v>2.0270000000000001</v>
      </c>
      <c r="J8">
        <f t="shared" si="4"/>
        <v>1.0018237442606424</v>
      </c>
      <c r="L8" s="1"/>
    </row>
    <row r="9" spans="1:15" x14ac:dyDescent="0.25">
      <c r="B9" s="1">
        <v>7.9993999999999996</v>
      </c>
      <c r="C9" s="1">
        <v>9.9997000000000007</v>
      </c>
      <c r="D9" s="1">
        <f t="shared" si="2"/>
        <v>2.0003000000000011</v>
      </c>
      <c r="E9" s="1">
        <v>5.0000000000000001E-4</v>
      </c>
      <c r="F9" s="1">
        <v>1.01</v>
      </c>
      <c r="G9" s="1">
        <f t="shared" si="0"/>
        <v>2.0190000000000001</v>
      </c>
      <c r="H9" s="1">
        <f t="shared" si="1"/>
        <v>-1.8699999999999051E-2</v>
      </c>
      <c r="I9">
        <f t="shared" si="3"/>
        <v>2.0190000000000001</v>
      </c>
      <c r="J9">
        <f t="shared" si="4"/>
        <v>0.99786982716439898</v>
      </c>
      <c r="L9" s="1"/>
    </row>
    <row r="10" spans="1:15" x14ac:dyDescent="0.25">
      <c r="B10" s="1">
        <v>7.9997999999999996</v>
      </c>
      <c r="C10" s="1">
        <v>10.0002</v>
      </c>
      <c r="D10" s="1">
        <f t="shared" si="2"/>
        <v>2.0004</v>
      </c>
      <c r="E10" s="1">
        <v>-2E-3</v>
      </c>
      <c r="F10" s="1">
        <v>1.0055000000000001</v>
      </c>
      <c r="G10" s="1">
        <f t="shared" si="0"/>
        <v>2.0150000000000001</v>
      </c>
      <c r="H10" s="1">
        <f t="shared" si="1"/>
        <v>-1.4600000000000168E-2</v>
      </c>
      <c r="I10">
        <f t="shared" si="3"/>
        <v>2.0150000000000001</v>
      </c>
      <c r="J10">
        <f t="shared" si="4"/>
        <v>0.99589286861627735</v>
      </c>
      <c r="L10" s="1"/>
    </row>
    <row r="11" spans="1:15" x14ac:dyDescent="0.25">
      <c r="B11" s="1">
        <v>8</v>
      </c>
      <c r="C11" s="1">
        <v>10.004</v>
      </c>
      <c r="D11" s="1">
        <f t="shared" si="2"/>
        <v>2.0039999999999996</v>
      </c>
      <c r="E11" s="1">
        <v>-5.4999999999999997E-3</v>
      </c>
      <c r="F11" s="1">
        <v>1.0035000000000001</v>
      </c>
      <c r="G11" s="1">
        <f t="shared" si="0"/>
        <v>2.0180000000000002</v>
      </c>
      <c r="H11" s="1">
        <f t="shared" si="1"/>
        <v>-1.4000000000000679E-2</v>
      </c>
      <c r="I11">
        <f t="shared" si="3"/>
        <v>2.0180000000000002</v>
      </c>
      <c r="J11">
        <f t="shared" si="4"/>
        <v>0.99737558752736866</v>
      </c>
      <c r="L11" s="1"/>
    </row>
    <row r="12" spans="1:15" x14ac:dyDescent="0.25">
      <c r="A12" t="s">
        <v>4</v>
      </c>
      <c r="B12" s="1"/>
      <c r="C12" s="1"/>
      <c r="D12" s="1"/>
      <c r="E12" s="1"/>
      <c r="F12" s="1"/>
      <c r="G12" s="1"/>
      <c r="H12" s="1"/>
      <c r="I12">
        <f>AVERAGE(I2:I11)</f>
        <v>2.0233099999999999</v>
      </c>
      <c r="J12">
        <f>AVERAGE(J2:J11)</f>
        <v>1.0000000000000002</v>
      </c>
      <c r="L12" s="2"/>
    </row>
    <row r="13" spans="1:15" x14ac:dyDescent="0.25">
      <c r="A13" t="s">
        <v>5</v>
      </c>
      <c r="B13" s="1"/>
      <c r="C13" s="1"/>
      <c r="D13" s="1"/>
      <c r="E13" s="1"/>
      <c r="F13" s="1"/>
      <c r="G13" s="1"/>
      <c r="I13" s="1">
        <f>STDEV(I2:I11)</f>
        <v>5.6553710950053536E-3</v>
      </c>
      <c r="J13" s="1">
        <f>STDEV(J2:J11)</f>
        <v>2.7951085572677486E-3</v>
      </c>
      <c r="K13" s="1"/>
      <c r="N13" s="1"/>
      <c r="O13" s="1"/>
    </row>
    <row r="14" spans="1:15" x14ac:dyDescent="0.25">
      <c r="A14" t="s">
        <v>7</v>
      </c>
      <c r="B14" s="1"/>
      <c r="C14" s="1"/>
      <c r="D14" s="1"/>
      <c r="E14" s="1"/>
      <c r="F14" s="1"/>
      <c r="G14" s="1"/>
      <c r="H14" s="1"/>
      <c r="I14" s="1">
        <f>I13/I12</f>
        <v>2.7951085572677217E-3</v>
      </c>
      <c r="J14" s="1">
        <f>J13/J12</f>
        <v>2.7951085572677481E-3</v>
      </c>
      <c r="K14" s="1"/>
      <c r="N14" s="1"/>
      <c r="O14" s="1"/>
    </row>
    <row r="15" spans="1:15" x14ac:dyDescent="0.25">
      <c r="B15" s="1"/>
      <c r="C15" s="1"/>
      <c r="D15" s="1"/>
      <c r="E15" s="1"/>
      <c r="F15" s="1"/>
      <c r="G15" s="1"/>
      <c r="H15" s="1"/>
    </row>
    <row r="16" spans="1:15" x14ac:dyDescent="0.25">
      <c r="A16" t="s">
        <v>13</v>
      </c>
      <c r="B16" s="1"/>
      <c r="C16" s="1"/>
      <c r="D16" s="1"/>
      <c r="E16" t="s">
        <v>1</v>
      </c>
      <c r="F16" t="s">
        <v>3</v>
      </c>
      <c r="G16" t="s">
        <v>16</v>
      </c>
      <c r="H16" s="1" t="s">
        <v>19</v>
      </c>
      <c r="I16" t="s">
        <v>14</v>
      </c>
      <c r="J16" t="s">
        <v>14</v>
      </c>
      <c r="K16" t="s">
        <v>17</v>
      </c>
      <c r="L16" t="s">
        <v>9</v>
      </c>
      <c r="M16" t="s">
        <v>9</v>
      </c>
    </row>
    <row r="17" spans="1:16" x14ac:dyDescent="0.25">
      <c r="B17" s="1">
        <v>7.9950000000000001</v>
      </c>
      <c r="C17">
        <v>10.002800000000001</v>
      </c>
      <c r="D17" s="1">
        <f t="shared" ref="D17:D21" si="5">C17-B17</f>
        <v>2.0078000000000005</v>
      </c>
      <c r="E17" s="1">
        <v>-1E-3</v>
      </c>
      <c r="F17" s="1">
        <v>1.0095000000000001</v>
      </c>
      <c r="G17" s="1">
        <f t="shared" ref="G17:G21" si="6">(F17-E17)*2</f>
        <v>2.0209999999999999</v>
      </c>
      <c r="H17" s="1">
        <f>D17-G17</f>
        <v>-1.3199999999999434E-2</v>
      </c>
      <c r="I17">
        <v>8113.6</v>
      </c>
      <c r="J17" s="6">
        <v>10072.4</v>
      </c>
      <c r="K17" s="1">
        <f t="shared" ref="K17:K21" si="7">(J17-I17)/1000</f>
        <v>1.9587999999999992</v>
      </c>
      <c r="L17">
        <v>7875.6</v>
      </c>
      <c r="M17" s="1">
        <v>9933.7999999999993</v>
      </c>
      <c r="N17">
        <f t="shared" ref="N17:N21" si="8">(M17-L17)/1000</f>
        <v>2.0581999999999989</v>
      </c>
    </row>
    <row r="18" spans="1:16" x14ac:dyDescent="0.25">
      <c r="B18" s="1">
        <v>7.9988000000000001</v>
      </c>
      <c r="C18" s="1">
        <v>10.001200000000001</v>
      </c>
      <c r="D18" s="1">
        <f t="shared" si="5"/>
        <v>2.0024000000000006</v>
      </c>
      <c r="E18" s="1">
        <v>-4.4999999999999997E-3</v>
      </c>
      <c r="F18" s="1">
        <v>1.0075000000000001</v>
      </c>
      <c r="G18" s="1">
        <f t="shared" si="6"/>
        <v>2.024</v>
      </c>
      <c r="H18" s="1">
        <f t="shared" ref="H18:H21" si="9">D18-G18</f>
        <v>-2.1599999999999397E-2</v>
      </c>
      <c r="I18">
        <v>8115.6</v>
      </c>
      <c r="J18" s="6">
        <v>10068.799999999999</v>
      </c>
      <c r="K18" s="1">
        <f t="shared" si="7"/>
        <v>1.9531999999999989</v>
      </c>
      <c r="L18">
        <v>7881.8</v>
      </c>
      <c r="M18" s="1">
        <v>9934</v>
      </c>
      <c r="N18">
        <f t="shared" si="8"/>
        <v>2.0522</v>
      </c>
    </row>
    <row r="19" spans="1:16" x14ac:dyDescent="0.25">
      <c r="B19" s="1">
        <v>7.9992000000000001</v>
      </c>
      <c r="C19" s="1">
        <v>10.0016</v>
      </c>
      <c r="D19" s="1">
        <f t="shared" si="5"/>
        <v>2.0023999999999997</v>
      </c>
      <c r="E19" s="1">
        <v>-5.0000000000000001E-3</v>
      </c>
      <c r="F19" s="1">
        <v>1.0075000000000001</v>
      </c>
      <c r="G19" s="1">
        <f t="shared" si="6"/>
        <v>2.0249999999999999</v>
      </c>
      <c r="H19" s="1">
        <f t="shared" si="9"/>
        <v>-2.2600000000000176E-2</v>
      </c>
      <c r="I19">
        <v>8116.4</v>
      </c>
      <c r="J19" s="6">
        <v>10069.6</v>
      </c>
      <c r="K19" s="1">
        <f t="shared" si="7"/>
        <v>1.9532000000000007</v>
      </c>
      <c r="L19">
        <v>7881.6</v>
      </c>
      <c r="M19" s="1">
        <v>9933.6</v>
      </c>
      <c r="N19">
        <f t="shared" si="8"/>
        <v>2.052</v>
      </c>
    </row>
    <row r="20" spans="1:16" x14ac:dyDescent="0.25">
      <c r="B20" s="1">
        <v>7.9987000000000004</v>
      </c>
      <c r="C20" s="1">
        <v>10.001099999999999</v>
      </c>
      <c r="D20" s="1">
        <f t="shared" si="5"/>
        <v>2.0023999999999988</v>
      </c>
      <c r="E20" s="1">
        <v>-2.5000000000000001E-3</v>
      </c>
      <c r="F20" s="1">
        <v>1.0085</v>
      </c>
      <c r="G20" s="1">
        <f t="shared" si="6"/>
        <v>2.0219999999999998</v>
      </c>
      <c r="H20" s="1">
        <f t="shared" si="9"/>
        <v>-1.960000000000095E-2</v>
      </c>
      <c r="I20">
        <v>8116.2</v>
      </c>
      <c r="J20" s="6">
        <v>10069.6</v>
      </c>
      <c r="K20" s="1">
        <f t="shared" si="7"/>
        <v>1.9534000000000005</v>
      </c>
      <c r="L20">
        <v>7880.4</v>
      </c>
      <c r="M20" s="1">
        <v>9932.6</v>
      </c>
      <c r="N20">
        <f t="shared" si="8"/>
        <v>2.0522000000000009</v>
      </c>
    </row>
    <row r="21" spans="1:16" x14ac:dyDescent="0.25">
      <c r="B21" s="1">
        <v>7.9939</v>
      </c>
      <c r="C21" s="1">
        <v>10.0016</v>
      </c>
      <c r="D21" s="1">
        <f t="shared" si="5"/>
        <v>2.0076999999999998</v>
      </c>
      <c r="E21" s="1">
        <v>-3.5000000000000001E-3</v>
      </c>
      <c r="F21" s="1">
        <v>1.0125</v>
      </c>
      <c r="G21" s="1">
        <f t="shared" si="6"/>
        <v>2.032</v>
      </c>
      <c r="H21" s="1">
        <f t="shared" si="9"/>
        <v>-2.430000000000021E-2</v>
      </c>
      <c r="I21">
        <v>8112.4</v>
      </c>
      <c r="J21" s="6">
        <v>10070.6</v>
      </c>
      <c r="K21" s="1">
        <f t="shared" si="7"/>
        <v>1.9582000000000008</v>
      </c>
      <c r="L21">
        <v>7875.2</v>
      </c>
      <c r="M21" s="1">
        <v>9932.7999999999993</v>
      </c>
      <c r="N21">
        <f t="shared" si="8"/>
        <v>2.0575999999999994</v>
      </c>
    </row>
    <row r="22" spans="1:16" x14ac:dyDescent="0.25">
      <c r="A22" s="4" t="s">
        <v>4</v>
      </c>
      <c r="C22" s="1"/>
      <c r="D22" s="1">
        <f>AVERAGE(D17:D21)</f>
        <v>2.00454</v>
      </c>
      <c r="E22" s="1"/>
      <c r="F22" s="1"/>
      <c r="G22" s="1">
        <f>AVERAGE(G17:G21)</f>
        <v>2.0247999999999999</v>
      </c>
      <c r="H22" s="1">
        <f>AVERAGE(H17:H21)</f>
        <v>-2.0260000000000035E-2</v>
      </c>
      <c r="J22" s="6"/>
      <c r="K22" s="1">
        <f>AVERAGE(K17:K21)</f>
        <v>1.95536</v>
      </c>
      <c r="N22" s="1">
        <f>AVERAGE(N17:N21)</f>
        <v>2.0544399999999996</v>
      </c>
    </row>
    <row r="23" spans="1:16" x14ac:dyDescent="0.25">
      <c r="A23" s="4" t="s">
        <v>18</v>
      </c>
      <c r="C23" s="1"/>
      <c r="D23" s="1">
        <f>STDEV(D17:D21)</f>
        <v>2.9305289624914702E-3</v>
      </c>
      <c r="E23" s="1"/>
      <c r="F23" s="1"/>
      <c r="G23" s="1">
        <f>STDEV(G17:G21)</f>
        <v>4.3243496620879937E-3</v>
      </c>
      <c r="H23" s="1">
        <f>STDEV(H17:H21)</f>
        <v>4.297441099073018E-3</v>
      </c>
      <c r="J23" s="6"/>
      <c r="K23" s="1">
        <f>STDEV(K17:K21)</f>
        <v>2.8754130138120564E-3</v>
      </c>
      <c r="N23" s="1">
        <f>STDEV(N17:N21)</f>
        <v>3.1667017541909376E-3</v>
      </c>
    </row>
    <row r="24" spans="1:16" x14ac:dyDescent="0.25">
      <c r="A24" s="4"/>
      <c r="C24" s="1"/>
      <c r="D24" s="1"/>
      <c r="E24" s="1"/>
      <c r="F24" s="1"/>
      <c r="G24" s="1"/>
      <c r="H24" s="1"/>
      <c r="J24" s="6"/>
      <c r="K24" s="1"/>
      <c r="N24" s="1"/>
    </row>
    <row r="25" spans="1:16" x14ac:dyDescent="0.25">
      <c r="B25" s="1">
        <v>29.998100000000001</v>
      </c>
      <c r="C25" s="1">
        <v>32.0002</v>
      </c>
      <c r="D25" s="1">
        <f t="shared" ref="D25:D29" si="10">C25-B25</f>
        <v>2.0020999999999987</v>
      </c>
      <c r="E25" s="1">
        <v>-5.0000000000000001E-4</v>
      </c>
      <c r="F25" s="1">
        <v>0.98799999999999999</v>
      </c>
      <c r="G25" s="1">
        <f t="shared" ref="G25:G29" si="11">(F25-E25)*2</f>
        <v>1.9769999999999999</v>
      </c>
      <c r="H25" s="1">
        <f t="shared" ref="H25:H29" si="12">D25-G25</f>
        <v>2.509999999999879E-2</v>
      </c>
      <c r="I25">
        <v>29944.799999999999</v>
      </c>
      <c r="J25" s="6">
        <v>31941.200000000001</v>
      </c>
      <c r="K25" s="1">
        <f t="shared" ref="K25:K29" si="13">(J25-I25)/1000</f>
        <v>1.9964000000000015</v>
      </c>
      <c r="L25">
        <v>30051.4</v>
      </c>
      <c r="M25" s="1">
        <v>32059.599999999999</v>
      </c>
      <c r="N25">
        <f t="shared" ref="N25:N29" si="14">(M25-L25)/1000</f>
        <v>2.0081999999999969</v>
      </c>
      <c r="O25" s="1">
        <f>G25-K25</f>
        <v>-1.9400000000001638E-2</v>
      </c>
      <c r="P25" s="1">
        <f>O25-$O$30</f>
        <v>-1.5600000000014699E-3</v>
      </c>
    </row>
    <row r="26" spans="1:16" x14ac:dyDescent="0.25">
      <c r="B26" s="1">
        <v>30.000499999999999</v>
      </c>
      <c r="C26" s="1">
        <v>31.999600000000001</v>
      </c>
      <c r="D26" s="1">
        <f t="shared" si="10"/>
        <v>1.9991000000000021</v>
      </c>
      <c r="E26" s="1">
        <v>-1E-3</v>
      </c>
      <c r="F26" s="1">
        <v>0.98450000000000004</v>
      </c>
      <c r="G26" s="1">
        <f t="shared" si="11"/>
        <v>1.9710000000000001</v>
      </c>
      <c r="H26" s="1">
        <f t="shared" si="12"/>
        <v>2.8100000000002012E-2</v>
      </c>
      <c r="I26">
        <v>29946.400000000001</v>
      </c>
      <c r="J26" s="6">
        <v>31940</v>
      </c>
      <c r="K26" s="1">
        <f t="shared" si="13"/>
        <v>1.9935999999999985</v>
      </c>
      <c r="L26">
        <v>30054.2</v>
      </c>
      <c r="M26" s="1">
        <v>32059.4</v>
      </c>
      <c r="N26">
        <f t="shared" si="14"/>
        <v>2.0052000000000008</v>
      </c>
      <c r="O26" s="1">
        <f t="shared" ref="O26:O29" si="15">G26-K26</f>
        <v>-2.2599999999998399E-2</v>
      </c>
      <c r="P26" s="1">
        <f t="shared" ref="P26:P29" si="16">O26-$O$30</f>
        <v>-4.7599999999982309E-3</v>
      </c>
    </row>
    <row r="27" spans="1:16" x14ac:dyDescent="0.25">
      <c r="B27" s="1">
        <v>30.000599999999999</v>
      </c>
      <c r="C27" s="1">
        <v>31.999400000000001</v>
      </c>
      <c r="D27" s="1">
        <f t="shared" si="10"/>
        <v>1.9988000000000028</v>
      </c>
      <c r="E27" s="1">
        <v>-6.4999999999999997E-3</v>
      </c>
      <c r="F27" s="1">
        <v>0.98250000000000004</v>
      </c>
      <c r="G27" s="1">
        <f t="shared" si="11"/>
        <v>1.978</v>
      </c>
      <c r="H27" s="1">
        <f t="shared" si="12"/>
        <v>2.0800000000002816E-2</v>
      </c>
      <c r="I27">
        <v>29946</v>
      </c>
      <c r="J27" s="6">
        <v>31939.4</v>
      </c>
      <c r="K27" s="1">
        <f t="shared" si="13"/>
        <v>1.9934000000000014</v>
      </c>
      <c r="L27">
        <v>30054.799999999999</v>
      </c>
      <c r="M27" s="1">
        <v>32059</v>
      </c>
      <c r="N27">
        <f t="shared" si="14"/>
        <v>2.0042000000000009</v>
      </c>
      <c r="O27" s="1">
        <f t="shared" si="15"/>
        <v>-1.5400000000001413E-2</v>
      </c>
      <c r="P27" s="1">
        <f t="shared" si="16"/>
        <v>2.4399999999987557E-3</v>
      </c>
    </row>
    <row r="28" spans="1:16" x14ac:dyDescent="0.25">
      <c r="B28" s="1">
        <v>30.001100000000001</v>
      </c>
      <c r="C28" s="1">
        <v>31.9998</v>
      </c>
      <c r="D28" s="1">
        <f t="shared" si="10"/>
        <v>1.9986999999999995</v>
      </c>
      <c r="E28" s="1">
        <v>-2E-3</v>
      </c>
      <c r="F28" s="1">
        <v>0.98799999999999999</v>
      </c>
      <c r="G28" s="1">
        <f t="shared" si="11"/>
        <v>1.98</v>
      </c>
      <c r="H28" s="1">
        <f t="shared" si="12"/>
        <v>1.8699999999999495E-2</v>
      </c>
      <c r="I28">
        <v>29946</v>
      </c>
      <c r="J28" s="6">
        <v>31939.599999999999</v>
      </c>
      <c r="K28" s="1">
        <f t="shared" si="13"/>
        <v>1.9935999999999985</v>
      </c>
      <c r="L28">
        <v>30055.8</v>
      </c>
      <c r="M28" s="1">
        <v>32060.2</v>
      </c>
      <c r="N28">
        <f t="shared" si="14"/>
        <v>2.0044000000000013</v>
      </c>
      <c r="O28" s="1">
        <f t="shared" si="15"/>
        <v>-1.3599999999998502E-2</v>
      </c>
      <c r="P28" s="1">
        <f t="shared" si="16"/>
        <v>4.240000000001666E-3</v>
      </c>
    </row>
    <row r="29" spans="1:16" x14ac:dyDescent="0.25">
      <c r="B29" s="1">
        <v>30.001100000000001</v>
      </c>
      <c r="C29" s="1">
        <v>31.999700000000001</v>
      </c>
      <c r="D29" s="1">
        <f t="shared" si="10"/>
        <v>1.9985999999999997</v>
      </c>
      <c r="E29" s="1">
        <v>-1.5E-3</v>
      </c>
      <c r="F29" s="1">
        <v>0.98599999999999999</v>
      </c>
      <c r="G29" s="1">
        <f t="shared" si="11"/>
        <v>1.9749999999999999</v>
      </c>
      <c r="H29" s="1">
        <f t="shared" si="12"/>
        <v>2.3599999999999843E-2</v>
      </c>
      <c r="I29">
        <v>29946</v>
      </c>
      <c r="J29" s="6">
        <v>31939.200000000001</v>
      </c>
      <c r="K29" s="1">
        <f t="shared" si="13"/>
        <v>1.9932000000000007</v>
      </c>
      <c r="L29">
        <v>30056.2</v>
      </c>
      <c r="M29" s="1">
        <v>32060.400000000001</v>
      </c>
      <c r="N29">
        <f t="shared" si="14"/>
        <v>2.0042000000000009</v>
      </c>
      <c r="O29" s="1">
        <f t="shared" si="15"/>
        <v>-1.8200000000000882E-2</v>
      </c>
      <c r="P29" s="1">
        <f t="shared" si="16"/>
        <v>-3.6000000000071392E-4</v>
      </c>
    </row>
    <row r="30" spans="1:16" x14ac:dyDescent="0.25">
      <c r="A30" s="4" t="s">
        <v>4</v>
      </c>
      <c r="D30" s="1">
        <f>AVERAGE(D25:D29)</f>
        <v>1.9994600000000005</v>
      </c>
      <c r="G30" s="1">
        <f>AVERAGE(G25:G29)</f>
        <v>1.9762</v>
      </c>
      <c r="H30" s="1">
        <f>AVERAGE(H25:H29)</f>
        <v>2.3260000000000593E-2</v>
      </c>
      <c r="K30" s="1">
        <f>AVERAGE(K25:K29)</f>
        <v>1.9940400000000005</v>
      </c>
      <c r="N30" s="1">
        <f>AVERAGE(N25:N29)</f>
        <v>2.0052399999999997</v>
      </c>
      <c r="O30" s="1">
        <f>AVERAGE(O25:O29)</f>
        <v>-1.7840000000000168E-2</v>
      </c>
    </row>
    <row r="31" spans="1:16" x14ac:dyDescent="0.25">
      <c r="A31" s="4" t="s">
        <v>18</v>
      </c>
      <c r="D31" s="1">
        <f>STDEV(D25:D29)</f>
        <v>1.4876155417302053E-3</v>
      </c>
      <c r="G31" s="1">
        <f>STDEV(G25:G29)</f>
        <v>3.4205262752973779E-3</v>
      </c>
      <c r="H31" s="1">
        <f>STDEV(H25:H29)</f>
        <v>3.6664696916790976E-3</v>
      </c>
      <c r="K31" s="1">
        <f>STDEV(K25:K29)</f>
        <v>1.3296616110882063E-3</v>
      </c>
      <c r="N31" s="1">
        <f>STDEV(N25:N29)</f>
        <v>1.7052858997815925E-3</v>
      </c>
    </row>
    <row r="32" spans="1:16" x14ac:dyDescent="0.25">
      <c r="H32" s="1" t="s">
        <v>19</v>
      </c>
    </row>
    <row r="33" spans="1:14" x14ac:dyDescent="0.25">
      <c r="B33">
        <v>30.001100000000001</v>
      </c>
      <c r="C33">
        <v>31.999600000000001</v>
      </c>
      <c r="D33" s="1">
        <f t="shared" ref="D33:D37" si="17">C33-B33</f>
        <v>1.9984999999999999</v>
      </c>
      <c r="E33">
        <v>0</v>
      </c>
      <c r="F33">
        <v>0.98250000000000004</v>
      </c>
      <c r="G33" s="1">
        <f>(F33-E34)*2</f>
        <v>1.97</v>
      </c>
      <c r="H33" s="1">
        <f>D33-G33</f>
        <v>2.849999999999997E-2</v>
      </c>
      <c r="I33" s="1">
        <v>29957.4</v>
      </c>
      <c r="J33" s="6">
        <v>31950.400000000001</v>
      </c>
      <c r="K33" s="1">
        <f>(J33-I33)/1000</f>
        <v>1.9930000000000001</v>
      </c>
      <c r="L33">
        <v>30044.799999999999</v>
      </c>
      <c r="M33" s="1">
        <v>32049</v>
      </c>
      <c r="N33">
        <f t="shared" ref="N33" si="18">(M33-L33)/1000</f>
        <v>2.0042000000000009</v>
      </c>
    </row>
    <row r="34" spans="1:14" x14ac:dyDescent="0.25">
      <c r="B34">
        <v>30.000699999999998</v>
      </c>
      <c r="C34">
        <v>31.998899999999999</v>
      </c>
      <c r="D34" s="1">
        <f t="shared" si="17"/>
        <v>1.9982000000000006</v>
      </c>
      <c r="E34">
        <v>-2.5000000000000001E-3</v>
      </c>
      <c r="F34">
        <v>0.98599999999999999</v>
      </c>
      <c r="G34" s="1">
        <f t="shared" ref="G34:G37" si="19">(F34-E34)*2</f>
        <v>1.9769999999999999</v>
      </c>
      <c r="H34" s="1">
        <f>D34-G34</f>
        <v>2.1200000000000774E-2</v>
      </c>
      <c r="I34">
        <v>29956.400000000001</v>
      </c>
      <c r="J34">
        <v>31949.8</v>
      </c>
      <c r="K34" s="1">
        <f>(J34-I34)/1000</f>
        <v>1.9933999999999978</v>
      </c>
      <c r="L34">
        <v>30044.799999999999</v>
      </c>
      <c r="M34">
        <v>32048.2</v>
      </c>
      <c r="N34" s="1">
        <f>(M34-L34)/1000</f>
        <v>2.0034000000000014</v>
      </c>
    </row>
    <row r="35" spans="1:14" x14ac:dyDescent="0.25">
      <c r="B35">
        <v>30.001300000000001</v>
      </c>
      <c r="C35">
        <v>32.000599999999999</v>
      </c>
      <c r="D35" s="1">
        <f t="shared" si="17"/>
        <v>1.9992999999999981</v>
      </c>
      <c r="E35">
        <v>-1.5E-3</v>
      </c>
      <c r="F35">
        <v>0.98399999999999999</v>
      </c>
      <c r="G35" s="1">
        <f t="shared" si="19"/>
        <v>1.9709999999999999</v>
      </c>
      <c r="H35" s="1">
        <f t="shared" ref="H35:H38" si="20">D35-G35</f>
        <v>2.8299999999998215E-2</v>
      </c>
      <c r="I35">
        <v>29956.799999999999</v>
      </c>
      <c r="J35">
        <v>31951.599999999999</v>
      </c>
      <c r="K35" s="1">
        <f>(J35-I35)/1000</f>
        <v>1.9947999999999992</v>
      </c>
      <c r="L35">
        <v>30045.4</v>
      </c>
      <c r="M35">
        <v>32050</v>
      </c>
      <c r="N35" s="1">
        <f>(M35-L35)/1000</f>
        <v>2.0045999999999986</v>
      </c>
    </row>
    <row r="36" spans="1:14" x14ac:dyDescent="0.25">
      <c r="B36">
        <v>30.000699999999998</v>
      </c>
      <c r="C36">
        <v>31.999199999999998</v>
      </c>
      <c r="D36" s="1">
        <f t="shared" si="17"/>
        <v>1.9984999999999999</v>
      </c>
      <c r="E36">
        <v>-4.0000000000000001E-3</v>
      </c>
      <c r="F36">
        <v>0.98250000000000004</v>
      </c>
      <c r="G36" s="1">
        <f t="shared" si="19"/>
        <v>1.9730000000000001</v>
      </c>
      <c r="H36" s="1">
        <f t="shared" si="20"/>
        <v>2.5499999999999856E-2</v>
      </c>
      <c r="I36">
        <v>29956.400000000001</v>
      </c>
      <c r="J36">
        <v>31950.2</v>
      </c>
      <c r="K36" s="1">
        <f t="shared" ref="K36:K37" si="21">(J36-I36)/1000</f>
        <v>1.9937999999999994</v>
      </c>
      <c r="L36">
        <v>30044.799999999999</v>
      </c>
      <c r="M36">
        <v>32048.400000000001</v>
      </c>
      <c r="N36" s="1">
        <f t="shared" ref="N36:N37" si="22">(M36-L36)/1000</f>
        <v>2.0036000000000023</v>
      </c>
    </row>
    <row r="37" spans="1:14" x14ac:dyDescent="0.25">
      <c r="B37">
        <v>30.000299999999999</v>
      </c>
      <c r="C37">
        <v>31.9998</v>
      </c>
      <c r="D37" s="1">
        <f t="shared" si="17"/>
        <v>1.9995000000000012</v>
      </c>
      <c r="E37">
        <v>-4.4999999999999997E-3</v>
      </c>
      <c r="F37">
        <v>0.98450000000000004</v>
      </c>
      <c r="G37" s="1">
        <f t="shared" si="19"/>
        <v>1.978</v>
      </c>
      <c r="H37" s="1">
        <f t="shared" si="20"/>
        <v>2.1500000000001185E-2</v>
      </c>
      <c r="I37">
        <v>29956.2</v>
      </c>
      <c r="J37">
        <v>31951</v>
      </c>
      <c r="K37" s="1">
        <f t="shared" si="21"/>
        <v>1.9947999999999992</v>
      </c>
      <c r="L37">
        <v>30044.2</v>
      </c>
      <c r="M37">
        <v>32048.799999999999</v>
      </c>
      <c r="N37" s="1">
        <f t="shared" si="22"/>
        <v>2.0045999999999986</v>
      </c>
    </row>
    <row r="38" spans="1:14" x14ac:dyDescent="0.25">
      <c r="A38" s="4" t="s">
        <v>4</v>
      </c>
      <c r="D38" s="1">
        <f>AVERAGE(D33:D37)</f>
        <v>1.9987999999999999</v>
      </c>
      <c r="G38" s="1">
        <f>AVERAGE(G33:G37)</f>
        <v>1.9738</v>
      </c>
      <c r="H38" s="1">
        <f t="shared" si="20"/>
        <v>2.4999999999999911E-2</v>
      </c>
      <c r="K38" s="1">
        <f>AVERAGE(K33:K37)</f>
        <v>1.9939599999999991</v>
      </c>
      <c r="N38" s="1">
        <f>AVERAGE(N33:N37)</f>
        <v>2.0040800000000001</v>
      </c>
    </row>
    <row r="39" spans="1:14" x14ac:dyDescent="0.25">
      <c r="A39" s="4" t="s">
        <v>18</v>
      </c>
      <c r="D39" s="1">
        <f>STDEV(D33:D37)</f>
        <v>5.656854249490187E-4</v>
      </c>
      <c r="G39" s="1">
        <f>STDEV(G33:G37)</f>
        <v>3.5637059362410859E-3</v>
      </c>
      <c r="H39" s="1">
        <f>STDEV(H33:H37)</f>
        <v>3.538361202589897E-3</v>
      </c>
      <c r="K39" s="1">
        <f>STDEV(K33:K37)</f>
        <v>8.1731266966808265E-4</v>
      </c>
      <c r="N39" s="1">
        <f>STDEV(N33:N37)</f>
        <v>5.5856960174924112E-4</v>
      </c>
    </row>
    <row r="41" spans="1:14" x14ac:dyDescent="0.25">
      <c r="D41" s="1">
        <f>2-D38</f>
        <v>1.2000000000000899E-3</v>
      </c>
      <c r="G41" s="1">
        <f>2-G38</f>
        <v>2.6200000000000001E-2</v>
      </c>
      <c r="H41" s="1"/>
      <c r="K41" s="1">
        <f>2-K38</f>
        <v>6.0400000000009335E-3</v>
      </c>
      <c r="N41" s="1">
        <f>2-N38</f>
        <v>-4.0800000000000836E-3</v>
      </c>
    </row>
    <row r="42" spans="1:14" x14ac:dyDescent="0.25">
      <c r="A42" t="s">
        <v>13</v>
      </c>
      <c r="B42" s="1"/>
      <c r="C42" s="1"/>
    </row>
    <row r="43" spans="1:14" x14ac:dyDescent="0.25">
      <c r="B43" t="s">
        <v>20</v>
      </c>
      <c r="C43" t="s">
        <v>21</v>
      </c>
      <c r="D43" t="s">
        <v>15</v>
      </c>
      <c r="E43" t="s">
        <v>22</v>
      </c>
      <c r="F43" t="s">
        <v>23</v>
      </c>
      <c r="G43" t="s">
        <v>16</v>
      </c>
      <c r="H43" s="1" t="s">
        <v>19</v>
      </c>
      <c r="I43" t="s">
        <v>14</v>
      </c>
      <c r="J43" t="s">
        <v>14</v>
      </c>
      <c r="K43" t="s">
        <v>17</v>
      </c>
      <c r="L43" t="s">
        <v>9</v>
      </c>
      <c r="M43" t="s">
        <v>9</v>
      </c>
      <c r="N43" t="s">
        <v>24</v>
      </c>
    </row>
    <row r="44" spans="1:14" x14ac:dyDescent="0.25">
      <c r="A44" s="7"/>
      <c r="B44" s="5">
        <v>30.000900000000001</v>
      </c>
      <c r="C44" s="1">
        <v>31.998799999999999</v>
      </c>
      <c r="D44" s="1">
        <f t="shared" ref="D44:D49" si="23">C44-B44</f>
        <v>1.9978999999999978</v>
      </c>
      <c r="E44" s="1">
        <v>4.0000000000000001E-3</v>
      </c>
      <c r="F44" s="1">
        <v>0.99050000000000005</v>
      </c>
      <c r="G44" s="1">
        <f>(F44-E44)*2</f>
        <v>1.9730000000000001</v>
      </c>
      <c r="H44" s="1">
        <f t="shared" ref="H44:H49" si="24">D44-G44</f>
        <v>2.4899999999997702E-2</v>
      </c>
      <c r="I44" s="6">
        <v>29931.4</v>
      </c>
      <c r="J44" s="6">
        <v>31924.799999999999</v>
      </c>
      <c r="K44" s="1">
        <f t="shared" ref="K44:K49" si="25">(J44-I44)/1000</f>
        <v>1.9933999999999978</v>
      </c>
      <c r="L44" s="6">
        <v>30070</v>
      </c>
      <c r="M44" s="6">
        <v>32073</v>
      </c>
      <c r="N44" s="1">
        <f t="shared" ref="N44:N49" si="26">(M44-L44)/1000</f>
        <v>2.0030000000000001</v>
      </c>
    </row>
    <row r="45" spans="1:14" x14ac:dyDescent="0.25">
      <c r="B45">
        <v>30.001100000000001</v>
      </c>
      <c r="C45">
        <v>31.998999999999999</v>
      </c>
      <c r="D45" s="1">
        <f t="shared" si="23"/>
        <v>1.9978999999999978</v>
      </c>
      <c r="E45">
        <v>5.0000000000000001E-3</v>
      </c>
      <c r="F45">
        <v>0.99150000000000005</v>
      </c>
      <c r="G45" s="1">
        <f t="shared" ref="G45:G49" si="27">(F45-E45)*2</f>
        <v>1.9730000000000001</v>
      </c>
      <c r="H45" s="1">
        <f t="shared" si="24"/>
        <v>2.4899999999997702E-2</v>
      </c>
      <c r="I45">
        <v>29931.599999999999</v>
      </c>
      <c r="J45">
        <v>31925</v>
      </c>
      <c r="K45" s="1">
        <f t="shared" si="25"/>
        <v>1.9934000000000014</v>
      </c>
      <c r="L45">
        <v>30070.2</v>
      </c>
      <c r="M45">
        <v>32073.200000000001</v>
      </c>
      <c r="N45" s="1">
        <f t="shared" si="26"/>
        <v>2.0030000000000001</v>
      </c>
    </row>
    <row r="46" spans="1:14" x14ac:dyDescent="0.25">
      <c r="B46">
        <v>30.0002</v>
      </c>
      <c r="C46">
        <v>31.999500000000001</v>
      </c>
      <c r="D46" s="1">
        <f t="shared" si="23"/>
        <v>1.9993000000000016</v>
      </c>
      <c r="E46">
        <v>3.5000000000000001E-3</v>
      </c>
      <c r="F46">
        <v>0.99050000000000005</v>
      </c>
      <c r="G46" s="1">
        <f t="shared" si="27"/>
        <v>1.9740000000000002</v>
      </c>
      <c r="H46" s="1">
        <f t="shared" si="24"/>
        <v>2.5300000000001432E-2</v>
      </c>
      <c r="I46">
        <v>29930.799999999999</v>
      </c>
      <c r="J46">
        <v>31925.599999999999</v>
      </c>
      <c r="K46" s="1">
        <f t="shared" si="25"/>
        <v>1.9947999999999992</v>
      </c>
      <c r="L46">
        <v>30069.4</v>
      </c>
      <c r="M46">
        <v>32073.8</v>
      </c>
      <c r="N46" s="1">
        <f t="shared" si="26"/>
        <v>2.0043999999999977</v>
      </c>
    </row>
    <row r="47" spans="1:14" x14ac:dyDescent="0.25">
      <c r="B47">
        <v>30.000499999999999</v>
      </c>
      <c r="C47">
        <v>31.998999999999999</v>
      </c>
      <c r="D47" s="1">
        <f t="shared" si="23"/>
        <v>1.9984999999999999</v>
      </c>
      <c r="E47">
        <v>4.0000000000000001E-3</v>
      </c>
      <c r="F47">
        <v>0.99050000000000005</v>
      </c>
      <c r="G47" s="1">
        <f t="shared" si="27"/>
        <v>1.9730000000000001</v>
      </c>
      <c r="H47" s="1">
        <f t="shared" si="24"/>
        <v>2.5499999999999856E-2</v>
      </c>
      <c r="I47">
        <v>29931.200000000001</v>
      </c>
      <c r="J47">
        <v>31925</v>
      </c>
      <c r="K47" s="1">
        <f t="shared" si="25"/>
        <v>1.9937999999999994</v>
      </c>
      <c r="L47">
        <v>30069.8</v>
      </c>
      <c r="M47">
        <v>32073.200000000001</v>
      </c>
      <c r="N47" s="1">
        <f t="shared" si="26"/>
        <v>2.0034000000000014</v>
      </c>
    </row>
    <row r="48" spans="1:14" x14ac:dyDescent="0.25">
      <c r="B48">
        <v>30.000399999999999</v>
      </c>
      <c r="C48">
        <v>31.999600000000001</v>
      </c>
      <c r="D48" s="1">
        <f t="shared" si="23"/>
        <v>1.9992000000000019</v>
      </c>
      <c r="E48">
        <v>4.0000000000000001E-3</v>
      </c>
      <c r="F48">
        <v>0.99</v>
      </c>
      <c r="G48" s="1">
        <f t="shared" si="27"/>
        <v>1.972</v>
      </c>
      <c r="H48" s="1">
        <f t="shared" si="24"/>
        <v>2.7200000000001889E-2</v>
      </c>
      <c r="I48">
        <v>29931</v>
      </c>
      <c r="J48">
        <v>31925.599999999999</v>
      </c>
      <c r="K48" s="1">
        <f t="shared" si="25"/>
        <v>1.9945999999999986</v>
      </c>
      <c r="L48">
        <v>30069.599999999999</v>
      </c>
      <c r="M48">
        <v>32073.599999999999</v>
      </c>
      <c r="N48" s="1">
        <f t="shared" si="26"/>
        <v>2.004</v>
      </c>
    </row>
    <row r="49" spans="1:14" x14ac:dyDescent="0.25">
      <c r="B49">
        <v>30.000599999999999</v>
      </c>
      <c r="C49">
        <v>31.999199999999998</v>
      </c>
      <c r="D49" s="1">
        <f t="shared" si="23"/>
        <v>1.9985999999999997</v>
      </c>
      <c r="E49">
        <v>1.5E-3</v>
      </c>
      <c r="F49">
        <v>0.98850000000000005</v>
      </c>
      <c r="G49" s="1">
        <f t="shared" si="27"/>
        <v>1.9740000000000002</v>
      </c>
      <c r="H49" s="1">
        <f t="shared" si="24"/>
        <v>2.4599999999999511E-2</v>
      </c>
      <c r="I49">
        <v>29931.200000000001</v>
      </c>
      <c r="J49">
        <v>31925.4</v>
      </c>
      <c r="K49" s="1">
        <f t="shared" si="25"/>
        <v>1.9942000000000006</v>
      </c>
      <c r="L49">
        <v>30069.8</v>
      </c>
      <c r="M49">
        <v>32073.200000000001</v>
      </c>
      <c r="N49" s="1">
        <f t="shared" si="26"/>
        <v>2.0034000000000014</v>
      </c>
    </row>
    <row r="51" spans="1:14" x14ac:dyDescent="0.25">
      <c r="A51" t="s">
        <v>4</v>
      </c>
      <c r="B51" s="1">
        <f>AVERAGE(B44:B49)</f>
        <v>30.000616666666669</v>
      </c>
      <c r="C51" s="1">
        <f t="shared" ref="C51:N51" si="28">AVERAGE(C44:C49)</f>
        <v>31.999183333333335</v>
      </c>
      <c r="D51" s="1">
        <f t="shared" si="28"/>
        <v>1.9985666666666664</v>
      </c>
      <c r="E51" s="1">
        <f t="shared" si="28"/>
        <v>3.666666666666667E-3</v>
      </c>
      <c r="F51" s="1">
        <f t="shared" si="28"/>
        <v>0.99025000000000007</v>
      </c>
      <c r="G51" s="1">
        <f t="shared" si="28"/>
        <v>1.9731666666666667</v>
      </c>
      <c r="H51" s="1">
        <f t="shared" si="28"/>
        <v>2.5399999999999683E-2</v>
      </c>
      <c r="I51" s="6">
        <f t="shared" si="28"/>
        <v>29931.200000000001</v>
      </c>
      <c r="J51" s="6">
        <f t="shared" si="28"/>
        <v>31925.233333333334</v>
      </c>
      <c r="K51" s="1">
        <f t="shared" si="28"/>
        <v>1.9940333333333331</v>
      </c>
      <c r="L51" s="6">
        <f t="shared" si="28"/>
        <v>30069.8</v>
      </c>
      <c r="M51" s="6">
        <f t="shared" si="28"/>
        <v>32073.333333333332</v>
      </c>
      <c r="N51" s="1">
        <f t="shared" si="28"/>
        <v>2.0035333333333334</v>
      </c>
    </row>
    <row r="52" spans="1:14" x14ac:dyDescent="0.25">
      <c r="A52" t="s">
        <v>18</v>
      </c>
      <c r="B52" s="1">
        <f>STDEV(B44:B49)</f>
        <v>3.3115957885473425E-4</v>
      </c>
      <c r="D52" s="1">
        <f>STDEV(D44:D49)</f>
        <v>6.0553007082125528E-4</v>
      </c>
      <c r="G52" s="1">
        <f>STDEV(G44:G49)</f>
        <v>7.5277265270916522E-4</v>
      </c>
      <c r="H52" s="1">
        <f>STDEV(H44:H49)</f>
        <v>9.3808315196595082E-4</v>
      </c>
      <c r="K52" s="1">
        <f>STDEV(K44:K49)</f>
        <v>5.9888785817247372E-4</v>
      </c>
      <c r="N52" s="1">
        <f>STDEV(N44:N49)</f>
        <v>5.6095157247812888E-4</v>
      </c>
    </row>
    <row r="54" spans="1:14" x14ac:dyDescent="0.25">
      <c r="A54" t="s">
        <v>25</v>
      </c>
    </row>
    <row r="55" spans="1:14" x14ac:dyDescent="0.25">
      <c r="B55">
        <v>30.000399999999999</v>
      </c>
      <c r="C55">
        <v>31.999199999999998</v>
      </c>
      <c r="D55" s="1">
        <f t="shared" ref="D55:D59" si="29">C55-B55</f>
        <v>1.9987999999999992</v>
      </c>
      <c r="E55">
        <v>0</v>
      </c>
      <c r="F55">
        <v>0.98650000000000004</v>
      </c>
      <c r="G55" s="1">
        <f>(F55-E55)*2</f>
        <v>1.9730000000000001</v>
      </c>
      <c r="H55" s="1">
        <f t="shared" ref="H55:H59" si="30">D55-G55</f>
        <v>2.5799999999999157E-2</v>
      </c>
    </row>
    <row r="56" spans="1:14" x14ac:dyDescent="0.25">
      <c r="B56">
        <v>30.0014</v>
      </c>
      <c r="C56">
        <v>31.998799999999999</v>
      </c>
      <c r="D56" s="1">
        <f t="shared" si="29"/>
        <v>1.997399999999999</v>
      </c>
      <c r="E56">
        <v>-4.4999999999999997E-3</v>
      </c>
      <c r="F56">
        <v>0.98299999999999998</v>
      </c>
      <c r="G56" s="1">
        <f>(F56-E56)*2</f>
        <v>1.9749999999999999</v>
      </c>
      <c r="H56" s="1">
        <f t="shared" si="30"/>
        <v>2.2399999999999087E-2</v>
      </c>
    </row>
    <row r="57" spans="1:14" x14ac:dyDescent="0.25">
      <c r="B57">
        <v>30.000800000000002</v>
      </c>
      <c r="C57">
        <v>31.9998</v>
      </c>
      <c r="D57" s="1">
        <f t="shared" si="29"/>
        <v>1.9989999999999988</v>
      </c>
      <c r="E57">
        <v>-6.4999999999999997E-3</v>
      </c>
      <c r="F57">
        <v>0.97950000000000004</v>
      </c>
      <c r="G57" s="1">
        <f>(F57-E57)*2</f>
        <v>1.972</v>
      </c>
      <c r="H57" s="1">
        <f t="shared" si="30"/>
        <v>2.6999999999998803E-2</v>
      </c>
    </row>
    <row r="58" spans="1:14" x14ac:dyDescent="0.25">
      <c r="B58">
        <v>30.0002</v>
      </c>
      <c r="C58">
        <v>31.9984</v>
      </c>
      <c r="D58" s="1">
        <f t="shared" si="29"/>
        <v>1.9982000000000006</v>
      </c>
      <c r="E58">
        <v>-1.15E-2</v>
      </c>
      <c r="F58">
        <v>0.97550000000000003</v>
      </c>
      <c r="G58" s="1">
        <f>(F58-E58)*2</f>
        <v>1.974</v>
      </c>
      <c r="H58" s="1">
        <f t="shared" si="30"/>
        <v>2.4200000000000665E-2</v>
      </c>
    </row>
    <row r="59" spans="1:14" x14ac:dyDescent="0.25">
      <c r="B59">
        <v>30.000800000000002</v>
      </c>
      <c r="C59">
        <v>31.999400000000001</v>
      </c>
      <c r="D59" s="1">
        <f t="shared" si="29"/>
        <v>1.9985999999999997</v>
      </c>
      <c r="E59">
        <v>-1.4500000000000001E-2</v>
      </c>
      <c r="F59">
        <v>0.97050000000000003</v>
      </c>
      <c r="G59" s="1">
        <f>(F59-E59)*2</f>
        <v>1.97</v>
      </c>
      <c r="H59" s="1">
        <f t="shared" si="30"/>
        <v>2.8599999999999737E-2</v>
      </c>
    </row>
    <row r="61" spans="1:14" x14ac:dyDescent="0.25">
      <c r="A61" t="s">
        <v>4</v>
      </c>
      <c r="B61" s="1">
        <f>AVERAGE(B54:B59)</f>
        <v>30.000720000000001</v>
      </c>
      <c r="C61" s="1">
        <f t="shared" ref="C61:H61" si="31">AVERAGE(C54:C59)</f>
        <v>31.999119999999998</v>
      </c>
      <c r="D61" s="1">
        <f t="shared" si="31"/>
        <v>1.9983999999999995</v>
      </c>
      <c r="E61" s="1">
        <f t="shared" si="31"/>
        <v>-7.3999999999999995E-3</v>
      </c>
      <c r="F61" s="1">
        <f t="shared" si="31"/>
        <v>0.97900000000000009</v>
      </c>
      <c r="G61" s="1">
        <f t="shared" si="31"/>
        <v>1.9728000000000001</v>
      </c>
      <c r="H61" s="1">
        <f t="shared" si="31"/>
        <v>2.5599999999999491E-2</v>
      </c>
    </row>
    <row r="62" spans="1:14" x14ac:dyDescent="0.25">
      <c r="A62" t="s">
        <v>18</v>
      </c>
      <c r="B62" s="1">
        <f>STDEV(B55:B59)</f>
        <v>4.6043457732940077E-4</v>
      </c>
      <c r="C62" s="1">
        <f t="shared" ref="C62:H62" si="32">STDEV(C55:C59)</f>
        <v>5.4037024344457036E-4</v>
      </c>
      <c r="D62" s="1">
        <f t="shared" si="32"/>
        <v>6.3245553203360616E-4</v>
      </c>
      <c r="E62" s="1">
        <f t="shared" si="32"/>
        <v>5.7271284253105426E-3</v>
      </c>
      <c r="F62" s="1">
        <f t="shared" si="32"/>
        <v>6.2649820430708304E-3</v>
      </c>
      <c r="G62" s="1">
        <f t="shared" si="32"/>
        <v>1.9235384061671074E-3</v>
      </c>
      <c r="H62" s="1">
        <f t="shared" si="32"/>
        <v>2.4083189157583919E-3</v>
      </c>
    </row>
    <row r="64" spans="1:14" x14ac:dyDescent="0.25">
      <c r="B64" t="s">
        <v>20</v>
      </c>
      <c r="C64" t="s">
        <v>21</v>
      </c>
      <c r="D64" t="s">
        <v>15</v>
      </c>
      <c r="E64" t="s">
        <v>22</v>
      </c>
      <c r="F64" t="s">
        <v>23</v>
      </c>
      <c r="G64" t="s">
        <v>16</v>
      </c>
      <c r="H64" s="1" t="s">
        <v>19</v>
      </c>
    </row>
    <row r="65" spans="1:8" x14ac:dyDescent="0.25">
      <c r="B65">
        <v>30.000800000000002</v>
      </c>
      <c r="C65">
        <v>31.9984</v>
      </c>
      <c r="D65" s="1">
        <f t="shared" ref="D65:D70" si="33">C65-B65</f>
        <v>1.9975999999999985</v>
      </c>
      <c r="E65">
        <v>1.5E-3</v>
      </c>
      <c r="F65">
        <v>0.99250000000000005</v>
      </c>
      <c r="G65" s="1">
        <f t="shared" ref="G65:G70" si="34">(F65-E65)*2</f>
        <v>1.9820000000000002</v>
      </c>
      <c r="H65" s="1">
        <f t="shared" ref="H65:H70" si="35">D65-G65</f>
        <v>1.5599999999998282E-2</v>
      </c>
    </row>
    <row r="66" spans="1:8" x14ac:dyDescent="0.25">
      <c r="B66">
        <v>30.0014</v>
      </c>
      <c r="C66">
        <v>31.998999999999999</v>
      </c>
      <c r="D66" s="1">
        <f t="shared" si="33"/>
        <v>1.9975999999999985</v>
      </c>
      <c r="E66">
        <v>2E-3</v>
      </c>
      <c r="F66">
        <v>0.99350000000000005</v>
      </c>
      <c r="G66" s="1">
        <f t="shared" si="34"/>
        <v>1.9830000000000001</v>
      </c>
      <c r="H66" s="1">
        <f t="shared" si="35"/>
        <v>1.4599999999998392E-2</v>
      </c>
    </row>
    <row r="67" spans="1:8" x14ac:dyDescent="0.25">
      <c r="B67">
        <v>30.000800000000002</v>
      </c>
      <c r="C67">
        <v>31.9984</v>
      </c>
      <c r="D67" s="1">
        <f t="shared" si="33"/>
        <v>1.9975999999999985</v>
      </c>
      <c r="E67">
        <v>2E-3</v>
      </c>
      <c r="F67">
        <v>0.99150000000000005</v>
      </c>
      <c r="G67" s="1">
        <f t="shared" si="34"/>
        <v>1.9790000000000001</v>
      </c>
      <c r="H67" s="1">
        <f t="shared" si="35"/>
        <v>1.8599999999998396E-2</v>
      </c>
    </row>
    <row r="68" spans="1:8" x14ac:dyDescent="0.25">
      <c r="B68">
        <v>30.000399999999999</v>
      </c>
      <c r="C68">
        <v>31.998000000000001</v>
      </c>
      <c r="D68" s="1">
        <f t="shared" si="33"/>
        <v>1.997600000000002</v>
      </c>
      <c r="E68">
        <v>5.0000000000000001E-4</v>
      </c>
      <c r="F68">
        <v>0.99050000000000005</v>
      </c>
      <c r="G68" s="1">
        <f t="shared" si="34"/>
        <v>1.9800000000000002</v>
      </c>
      <c r="H68" s="1">
        <f t="shared" si="35"/>
        <v>1.7600000000001836E-2</v>
      </c>
    </row>
    <row r="69" spans="1:8" x14ac:dyDescent="0.25">
      <c r="B69">
        <v>30.0014</v>
      </c>
      <c r="C69">
        <v>31.998799999999999</v>
      </c>
      <c r="D69" s="1">
        <f t="shared" si="33"/>
        <v>1.997399999999999</v>
      </c>
      <c r="E69">
        <v>1E-3</v>
      </c>
      <c r="F69">
        <v>0.99099999999999999</v>
      </c>
      <c r="G69" s="1">
        <f t="shared" si="34"/>
        <v>1.98</v>
      </c>
      <c r="H69" s="1">
        <f t="shared" si="35"/>
        <v>1.7399999999998972E-2</v>
      </c>
    </row>
    <row r="70" spans="1:8" x14ac:dyDescent="0.25">
      <c r="B70">
        <v>30.0016</v>
      </c>
      <c r="C70">
        <v>31.997800000000002</v>
      </c>
      <c r="D70" s="1">
        <f t="shared" si="33"/>
        <v>1.9962000000000018</v>
      </c>
      <c r="E70">
        <v>-2E-3</v>
      </c>
      <c r="F70">
        <v>0.99050000000000005</v>
      </c>
      <c r="G70" s="1">
        <f t="shared" si="34"/>
        <v>1.9850000000000001</v>
      </c>
      <c r="H70" s="1">
        <f t="shared" si="35"/>
        <v>1.1200000000001653E-2</v>
      </c>
    </row>
    <row r="72" spans="1:8" x14ac:dyDescent="0.25">
      <c r="A72" t="s">
        <v>4</v>
      </c>
      <c r="B72" s="1">
        <f t="shared" ref="B72:H72" si="36">AVERAGE(B64:B70)</f>
        <v>30.001066666666663</v>
      </c>
      <c r="C72" s="1">
        <f t="shared" si="36"/>
        <v>31.998400000000004</v>
      </c>
      <c r="D72" s="1">
        <f t="shared" si="36"/>
        <v>1.997333333333333</v>
      </c>
      <c r="E72" s="1">
        <f t="shared" si="36"/>
        <v>8.3333333333333339E-4</v>
      </c>
      <c r="F72" s="1">
        <f t="shared" si="36"/>
        <v>0.99158333333333326</v>
      </c>
      <c r="G72" s="1">
        <f t="shared" si="36"/>
        <v>1.9815000000000003</v>
      </c>
      <c r="H72" s="1">
        <f t="shared" si="36"/>
        <v>1.5833333333332922E-2</v>
      </c>
    </row>
    <row r="73" spans="1:8" x14ac:dyDescent="0.25">
      <c r="A73" t="s">
        <v>18</v>
      </c>
      <c r="B73" s="1">
        <f t="shared" ref="B73:H73" si="37">STDEV(B65:B70)</f>
        <v>4.67618077779928E-4</v>
      </c>
      <c r="C73" s="1">
        <f t="shared" si="37"/>
        <v>4.560701700385923E-4</v>
      </c>
      <c r="D73" s="1">
        <f t="shared" si="37"/>
        <v>5.6095157247803391E-4</v>
      </c>
      <c r="E73" s="1">
        <f t="shared" si="37"/>
        <v>1.5055453054181617E-3</v>
      </c>
      <c r="F73" s="1">
        <f t="shared" si="37"/>
        <v>1.2006942436218648E-3</v>
      </c>
      <c r="G73" s="1">
        <f t="shared" si="37"/>
        <v>2.25831795812725E-3</v>
      </c>
      <c r="H73" s="1">
        <f t="shared" si="37"/>
        <v>2.6934488424069677E-3</v>
      </c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workbookViewId="0">
      <selection activeCell="K11" sqref="K11"/>
    </sheetView>
  </sheetViews>
  <sheetFormatPr defaultRowHeight="15" x14ac:dyDescent="0.25"/>
  <cols>
    <col min="3" max="3" width="11.85546875" customWidth="1"/>
    <col min="6" max="6" width="8" bestFit="1" customWidth="1"/>
    <col min="10" max="10" width="12.140625" customWidth="1"/>
    <col min="11" max="11" width="20.28515625" bestFit="1" customWidth="1"/>
  </cols>
  <sheetData>
    <row r="1" spans="2:13" x14ac:dyDescent="0.25">
      <c r="B1" t="s">
        <v>29</v>
      </c>
      <c r="E1" t="s">
        <v>11</v>
      </c>
      <c r="G1" t="s">
        <v>30</v>
      </c>
      <c r="H1" t="s">
        <v>26</v>
      </c>
      <c r="J1" t="s">
        <v>33</v>
      </c>
      <c r="K1" t="s">
        <v>31</v>
      </c>
    </row>
    <row r="2" spans="2:13" x14ac:dyDescent="0.25">
      <c r="H2" t="s">
        <v>28</v>
      </c>
      <c r="I2" t="s">
        <v>27</v>
      </c>
      <c r="K2" s="1" t="s">
        <v>19</v>
      </c>
    </row>
    <row r="3" spans="2:13" x14ac:dyDescent="0.25">
      <c r="B3">
        <v>13.479699999999999</v>
      </c>
      <c r="C3">
        <v>15.479699999999999</v>
      </c>
      <c r="E3">
        <v>29.9772</v>
      </c>
      <c r="F3">
        <v>32.033999999999999</v>
      </c>
      <c r="G3">
        <f>F3-E3</f>
        <v>2.0567999999999991</v>
      </c>
      <c r="H3">
        <v>-9.4999999999999998E-3</v>
      </c>
      <c r="I3">
        <v>2.056</v>
      </c>
      <c r="J3">
        <f>I3-H3</f>
        <v>2.0655000000000001</v>
      </c>
      <c r="K3">
        <f t="shared" ref="K3:K6" si="0">G3-J3</f>
        <v>-8.7000000000010402E-3</v>
      </c>
    </row>
    <row r="4" spans="2:13" x14ac:dyDescent="0.25">
      <c r="E4">
        <v>29.9572</v>
      </c>
      <c r="F4">
        <v>32.027000000000001</v>
      </c>
      <c r="G4">
        <f>F4-E4</f>
        <v>2.0698000000000008</v>
      </c>
      <c r="H4">
        <v>-0.03</v>
      </c>
      <c r="I4">
        <v>2.0489999999999999</v>
      </c>
      <c r="J4">
        <f t="shared" ref="J4:J6" si="1">I4-H4</f>
        <v>2.0789999999999997</v>
      </c>
      <c r="K4">
        <f t="shared" si="0"/>
        <v>-9.1999999999989868E-3</v>
      </c>
    </row>
    <row r="5" spans="2:13" x14ac:dyDescent="0.25">
      <c r="E5">
        <v>29.959</v>
      </c>
      <c r="F5">
        <v>32.026400000000002</v>
      </c>
      <c r="G5">
        <f t="shared" ref="G5:G8" si="2">F5-E5</f>
        <v>2.0674000000000028</v>
      </c>
      <c r="H5">
        <v>-2.9000000000000001E-2</v>
      </c>
      <c r="I5">
        <v>2.0474999999999999</v>
      </c>
      <c r="J5">
        <f t="shared" si="1"/>
        <v>2.0764999999999998</v>
      </c>
      <c r="K5">
        <f t="shared" si="0"/>
        <v>-9.0999999999969994E-3</v>
      </c>
    </row>
    <row r="6" spans="2:13" x14ac:dyDescent="0.25">
      <c r="E6">
        <v>29.956199999999999</v>
      </c>
      <c r="F6">
        <v>32.031999999999996</v>
      </c>
      <c r="G6">
        <f t="shared" si="2"/>
        <v>2.0757999999999974</v>
      </c>
      <c r="H6">
        <v>-3.15E-2</v>
      </c>
      <c r="I6">
        <v>2.0535000000000001</v>
      </c>
      <c r="J6">
        <f t="shared" si="1"/>
        <v>2.085</v>
      </c>
      <c r="K6">
        <f t="shared" si="0"/>
        <v>-9.2000000000025395E-3</v>
      </c>
    </row>
    <row r="7" spans="2:13" x14ac:dyDescent="0.25">
      <c r="E7">
        <v>29.9634</v>
      </c>
      <c r="F7">
        <v>32.019199999999998</v>
      </c>
      <c r="G7">
        <f t="shared" si="2"/>
        <v>2.0557999999999979</v>
      </c>
      <c r="H7">
        <v>-2.4500000000000001E-2</v>
      </c>
      <c r="I7">
        <v>2.0405000000000002</v>
      </c>
      <c r="J7">
        <f t="shared" ref="J7:J8" si="3">I7-H7</f>
        <v>2.0650000000000004</v>
      </c>
      <c r="K7">
        <f t="shared" ref="K7:K8" si="4">G7-J7</f>
        <v>-9.2000000000025395E-3</v>
      </c>
    </row>
    <row r="8" spans="2:13" x14ac:dyDescent="0.25">
      <c r="E8">
        <v>29.957799999999999</v>
      </c>
      <c r="F8">
        <v>32.014000000000003</v>
      </c>
      <c r="G8">
        <f t="shared" si="2"/>
        <v>2.056200000000004</v>
      </c>
      <c r="H8">
        <v>0</v>
      </c>
      <c r="I8">
        <v>2.0655000000000001</v>
      </c>
      <c r="J8">
        <f t="shared" si="3"/>
        <v>2.0655000000000001</v>
      </c>
      <c r="K8">
        <f t="shared" si="4"/>
        <v>-9.2999999999960892E-3</v>
      </c>
    </row>
    <row r="10" spans="2:13" x14ac:dyDescent="0.25">
      <c r="D10" t="s">
        <v>4</v>
      </c>
      <c r="G10" s="5">
        <f>AVERAGE(G3:G8)</f>
        <v>2.0636333333333337</v>
      </c>
      <c r="J10" s="5">
        <f>AVERAGE(J3:J8)</f>
        <v>2.0727500000000005</v>
      </c>
      <c r="K10" s="5">
        <f>AVERAGE(K3:K8)</f>
        <v>-9.1166666666663652E-3</v>
      </c>
      <c r="M10">
        <f>K10/2</f>
        <v>-4.5583333333331826E-3</v>
      </c>
    </row>
    <row r="11" spans="2:13" x14ac:dyDescent="0.25">
      <c r="D11" t="s">
        <v>18</v>
      </c>
      <c r="G11" s="5">
        <f>STDEV(G3:G8)</f>
        <v>8.5270549820355614E-3</v>
      </c>
      <c r="J11" s="5">
        <f>STDEV(J3:J8)</f>
        <v>8.5834142391007194E-3</v>
      </c>
      <c r="K11" s="5">
        <f>STDEV(K3:K8)</f>
        <v>2.1369760566361529E-4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mm gap change</vt:lpstr>
      <vt:lpstr>2 mm Top jaw change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2016-03-01T18:03:34Z</dcterms:created>
  <dcterms:modified xsi:type="dcterms:W3CDTF">2016-04-13T01:08:58Z</dcterms:modified>
</cp:coreProperties>
</file>