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0\DATASET0001\Tuning\Z Scans\"/>
    </mc:Choice>
  </mc:AlternateContent>
  <xr:revisionPtr revIDLastSave="0" documentId="13_ncr:1_{8740CB51-E52E-4C93-A8EA-219168D6A296}" xr6:coauthVersionLast="47" xr6:coauthVersionMax="47" xr10:uidLastSave="{00000000-0000-0000-0000-000000000000}"/>
  <bookViews>
    <workbookView xWindow="2265" yWindow="3960" windowWidth="22380" windowHeight="12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I14" i="1"/>
  <c r="J14" i="1"/>
  <c r="I15" i="1"/>
  <c r="J15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5" i="1"/>
  <c r="J25" i="1"/>
  <c r="I26" i="1"/>
  <c r="J26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J4" i="1"/>
  <c r="I4" i="1"/>
  <c r="O26" i="1"/>
  <c r="R26" i="1" s="1"/>
  <c r="N26" i="1"/>
  <c r="Q26" i="1" s="1"/>
  <c r="H26" i="1"/>
  <c r="G26" i="1"/>
  <c r="G25" i="1"/>
  <c r="Q25" i="1" s="1"/>
  <c r="H25" i="1"/>
  <c r="N25" i="1"/>
  <c r="O25" i="1"/>
  <c r="R25" i="1" s="1"/>
  <c r="Q19" i="1"/>
  <c r="Q21" i="1"/>
  <c r="Q22" i="1"/>
  <c r="Q23" i="1"/>
  <c r="G19" i="1"/>
  <c r="H19" i="1"/>
  <c r="G20" i="1"/>
  <c r="H20" i="1"/>
  <c r="G21" i="1"/>
  <c r="H21" i="1"/>
  <c r="R21" i="1" s="1"/>
  <c r="G22" i="1"/>
  <c r="H22" i="1"/>
  <c r="G23" i="1"/>
  <c r="H23" i="1"/>
  <c r="H18" i="1"/>
  <c r="R18" i="1" s="1"/>
  <c r="G18" i="1"/>
  <c r="O23" i="1"/>
  <c r="R23" i="1" s="1"/>
  <c r="N23" i="1"/>
  <c r="O22" i="1"/>
  <c r="R22" i="1" s="1"/>
  <c r="N22" i="1"/>
  <c r="O21" i="1"/>
  <c r="N21" i="1"/>
  <c r="O20" i="1"/>
  <c r="R20" i="1" s="1"/>
  <c r="N20" i="1"/>
  <c r="Q20" i="1" s="1"/>
  <c r="N17" i="1"/>
  <c r="Q17" i="1" s="1"/>
  <c r="O17" i="1"/>
  <c r="R17" i="1" s="1"/>
  <c r="N18" i="1"/>
  <c r="Q18" i="1" s="1"/>
  <c r="O18" i="1"/>
  <c r="N19" i="1"/>
  <c r="O19" i="1"/>
  <c r="R19" i="1" s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3" i="1"/>
  <c r="R13" i="1"/>
  <c r="Q14" i="1"/>
  <c r="R14" i="1"/>
  <c r="Q15" i="1"/>
  <c r="R15" i="1"/>
  <c r="R4" i="1"/>
  <c r="Q4" i="1"/>
  <c r="O15" i="1" l="1"/>
  <c r="N15" i="1"/>
  <c r="H15" i="1"/>
  <c r="G15" i="1"/>
  <c r="O14" i="1"/>
  <c r="N14" i="1"/>
  <c r="H14" i="1"/>
  <c r="G14" i="1"/>
  <c r="O13" i="1"/>
  <c r="N13" i="1"/>
  <c r="H13" i="1"/>
  <c r="G13" i="1"/>
  <c r="G5" i="1"/>
  <c r="G6" i="1"/>
  <c r="G7" i="1"/>
  <c r="G8" i="1"/>
  <c r="G9" i="1"/>
  <c r="G10" i="1"/>
  <c r="G11" i="1"/>
  <c r="H5" i="1"/>
  <c r="H6" i="1"/>
  <c r="H7" i="1"/>
  <c r="H8" i="1"/>
  <c r="H9" i="1"/>
  <c r="H10" i="1"/>
  <c r="H11" i="1"/>
  <c r="N5" i="1"/>
  <c r="O11" i="1"/>
  <c r="N11" i="1"/>
  <c r="O10" i="1"/>
  <c r="N10" i="1"/>
  <c r="O9" i="1"/>
  <c r="N9" i="1"/>
  <c r="N6" i="1"/>
  <c r="O6" i="1"/>
  <c r="N7" i="1"/>
  <c r="O7" i="1"/>
  <c r="N8" i="1"/>
  <c r="O8" i="1"/>
  <c r="O5" i="1"/>
</calcChain>
</file>

<file path=xl/sharedStrings.xml><?xml version="1.0" encoding="utf-8"?>
<sst xmlns="http://schemas.openxmlformats.org/spreadsheetml/2006/main" count="35" uniqueCount="19">
  <si>
    <t>Encoders</t>
  </si>
  <si>
    <t>US</t>
  </si>
  <si>
    <t>DS</t>
  </si>
  <si>
    <t>Gap</t>
  </si>
  <si>
    <t>Date/</t>
  </si>
  <si>
    <t>Time</t>
  </si>
  <si>
    <t>HUS</t>
  </si>
  <si>
    <t>HDS</t>
  </si>
  <si>
    <t>Keyence</t>
  </si>
  <si>
    <t>Diff.</t>
  </si>
  <si>
    <t>reset</t>
  </si>
  <si>
    <t>Keyence- Enc.</t>
  </si>
  <si>
    <r>
      <t>US(</t>
    </r>
    <r>
      <rPr>
        <b/>
        <sz val="11"/>
        <color theme="1"/>
        <rFont val="Calibri"/>
        <family val="2"/>
      </rPr>
      <t>µm)</t>
    </r>
  </si>
  <si>
    <t>DS(µm)</t>
  </si>
  <si>
    <t>Half-Nominal</t>
  </si>
  <si>
    <t>Mitutoyo gages</t>
  </si>
  <si>
    <t>Offset corr.</t>
  </si>
  <si>
    <t>MA</t>
  </si>
  <si>
    <t>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</si>
</sst>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/>
    <xf numFmtId="20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US 7.5mm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(Sheet1!$B$5,Sheet1!$B$7,Sheet1!$B$10,Sheet1!$B$14)</c:f>
              <c:numCache>
                <c:formatCode>General</c:formatCode>
                <c:ptCount val="4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</c:numCache>
            </c:numRef>
          </c:xVal>
          <c:yVal>
            <c:numRef>
              <c:f>(Sheet1!$Q$5,Sheet1!$Q$7,Sheet1!$Q$10,Sheet1!$Q$14)</c:f>
              <c:numCache>
                <c:formatCode>0</c:formatCode>
                <c:ptCount val="4"/>
                <c:pt idx="0">
                  <c:v>11.700000000000266</c:v>
                </c:pt>
                <c:pt idx="1">
                  <c:v>12.299999999999756</c:v>
                </c:pt>
                <c:pt idx="2">
                  <c:v>13.399999999999856</c:v>
                </c:pt>
                <c:pt idx="3">
                  <c:v>16.200000000000436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9C-461E-A691-55E831D4FCF2}"/>
            </c:ext>
          </c:extLst>
        </c:ser>
        <c:ser>
          <c:idx val="1"/>
          <c:order val="1"/>
          <c:tx>
            <c:v>US 10mm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(Sheet1!$B$4,Sheet1!$B$6,Sheet1!$B$8,Sheet1!$B$9,Sheet1!$B$11,Sheet1!$B$13,Sheet1!$B$15)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xVal>
          <c:yVal>
            <c:numRef>
              <c:f>(Sheet1!$Q$4,Sheet1!$Q$6,Sheet1!$Q$8,Sheet1!$Q$9,Sheet1!$Q$11,Sheet1!$Q$13,Sheet1!$Q$15)</c:f>
              <c:numCache>
                <c:formatCode>0</c:formatCode>
                <c:ptCount val="7"/>
                <c:pt idx="0">
                  <c:v>0</c:v>
                </c:pt>
                <c:pt idx="1">
                  <c:v>-0.79999999999991189</c:v>
                </c:pt>
                <c:pt idx="2">
                  <c:v>1.5000000000000568</c:v>
                </c:pt>
                <c:pt idx="3">
                  <c:v>1.9999999999997797</c:v>
                </c:pt>
                <c:pt idx="4">
                  <c:v>1.000000000000334</c:v>
                </c:pt>
                <c:pt idx="5">
                  <c:v>7.2000000000000952</c:v>
                </c:pt>
                <c:pt idx="6">
                  <c:v>5.9000000000004604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9C-461E-A691-55E831D4FCF2}"/>
            </c:ext>
          </c:extLst>
        </c:ser>
        <c:ser>
          <c:idx val="2"/>
          <c:order val="2"/>
          <c:tx>
            <c:v>DS 7.5mm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(Sheet1!$B$5,Sheet1!$B$7,Sheet1!$B$10,Sheet1!$B$14)</c:f>
              <c:numCache>
                <c:formatCode>General</c:formatCode>
                <c:ptCount val="4"/>
                <c:pt idx="0">
                  <c:v>7.5</c:v>
                </c:pt>
                <c:pt idx="1">
                  <c:v>7.5</c:v>
                </c:pt>
                <c:pt idx="2">
                  <c:v>7.5</c:v>
                </c:pt>
                <c:pt idx="3">
                  <c:v>7.5</c:v>
                </c:pt>
              </c:numCache>
            </c:numRef>
          </c:xVal>
          <c:yVal>
            <c:numRef>
              <c:f>(Sheet1!$R$5,Sheet1!$R$7,Sheet1!$R$10,Sheet1!$R$14)</c:f>
              <c:numCache>
                <c:formatCode>0</c:formatCode>
                <c:ptCount val="4"/>
                <c:pt idx="0">
                  <c:v>3.0999999999998806</c:v>
                </c:pt>
                <c:pt idx="1">
                  <c:v>5.2000000000003155</c:v>
                </c:pt>
                <c:pt idx="2">
                  <c:v>5.3999999999998494</c:v>
                </c:pt>
                <c:pt idx="3">
                  <c:v>3.8000000000000256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9C-461E-A691-55E831D4FCF2}"/>
            </c:ext>
          </c:extLst>
        </c:ser>
        <c:ser>
          <c:idx val="3"/>
          <c:order val="3"/>
          <c:tx>
            <c:v>DS 10mm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(Sheet1!$B$4,Sheet1!$B$6,Sheet1!$B$8,Sheet1!$B$9,Sheet1!$B$11,Sheet1!$B$13,Sheet1!$B$15)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xVal>
          <c:yVal>
            <c:numRef>
              <c:f>(Sheet1!$R$4,Sheet1!$R$6,Sheet1!$R$8,Sheet1!$R$9,Sheet1!$R$11,Sheet1!$R$13,Sheet1!$R$15)</c:f>
              <c:numCache>
                <c:formatCode>0</c:formatCode>
                <c:ptCount val="7"/>
                <c:pt idx="0">
                  <c:v>0</c:v>
                </c:pt>
                <c:pt idx="1">
                  <c:v>-1.7000000000004789</c:v>
                </c:pt>
                <c:pt idx="2">
                  <c:v>-1.9000000000000128</c:v>
                </c:pt>
                <c:pt idx="3">
                  <c:v>-2.1000000000004349</c:v>
                </c:pt>
                <c:pt idx="4">
                  <c:v>-2.3999999999997357</c:v>
                </c:pt>
                <c:pt idx="5">
                  <c:v>-2.8000000000005798</c:v>
                </c:pt>
                <c:pt idx="6">
                  <c:v>-4.1000000000002146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9C-461E-A691-55E831D4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2107008"/>
        <c:axId val="512108648"/>
      </c:scatterChart>
      <c:valAx>
        <c:axId val="512107008"/>
        <c:scaling>
          <c:orientation val="minMax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108648"/>
        <c:crossesAt val="-10"/>
        <c:crossBetween val="midCat"/>
      </c:valAx>
      <c:valAx>
        <c:axId val="512108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1070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431485564304462"/>
          <c:y val="0.6157407407407407"/>
          <c:w val="0.32962554680664918"/>
          <c:h val="0.2708355205599299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300037</xdr:colOff>
      <xdr:row>2</xdr:row>
      <xdr:rowOff>104775</xdr:rowOff>
    </xdr:from>
    <xdr:to>
      <xdr:col>26</xdr:col>
      <xdr:colOff>604837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16" workbookViewId="0">
      <selection activeCell="F36" sqref="F36"/>
    </sheetView>
  </sheetViews>
  <sheetFormatPr defaultRowHeight="15" x14ac:dyDescent="0.25"/>
  <cols>
    <col min="1" max="1" width="9.7109375" bestFit="1" customWidth="1"/>
    <col min="3" max="3" width="8.28515625" bestFit="1" customWidth="1"/>
  </cols>
  <sheetData>
    <row r="1" spans="1:18" x14ac:dyDescent="0.25">
      <c r="A1" s="2" t="s">
        <v>4</v>
      </c>
      <c r="B1" s="2" t="s">
        <v>3</v>
      </c>
      <c r="C1" s="2"/>
      <c r="D1" s="2" t="s">
        <v>0</v>
      </c>
      <c r="E1" s="2"/>
      <c r="F1" s="2"/>
      <c r="G1" s="2" t="s">
        <v>9</v>
      </c>
      <c r="I1" s="11" t="s">
        <v>14</v>
      </c>
      <c r="L1" s="2" t="s">
        <v>8</v>
      </c>
      <c r="M1" s="2"/>
      <c r="N1" s="11" t="s">
        <v>9</v>
      </c>
      <c r="Q1" s="11" t="s">
        <v>11</v>
      </c>
    </row>
    <row r="2" spans="1:18" x14ac:dyDescent="0.25">
      <c r="A2" s="2" t="s">
        <v>5</v>
      </c>
      <c r="B2" s="2"/>
      <c r="C2" s="2" t="s">
        <v>1</v>
      </c>
      <c r="D2" s="2" t="s">
        <v>2</v>
      </c>
      <c r="E2" s="2" t="s">
        <v>6</v>
      </c>
      <c r="F2" s="2" t="s">
        <v>7</v>
      </c>
      <c r="G2" s="2" t="s">
        <v>6</v>
      </c>
      <c r="H2" s="2" t="s">
        <v>7</v>
      </c>
      <c r="I2" s="2" t="s">
        <v>6</v>
      </c>
      <c r="J2" s="2" t="s">
        <v>7</v>
      </c>
      <c r="L2" s="2" t="s">
        <v>1</v>
      </c>
      <c r="M2" s="2" t="s">
        <v>2</v>
      </c>
      <c r="N2" s="2" t="s">
        <v>1</v>
      </c>
      <c r="O2" s="2" t="s">
        <v>2</v>
      </c>
      <c r="Q2" s="2" t="s">
        <v>12</v>
      </c>
      <c r="R2" s="2" t="s">
        <v>13</v>
      </c>
    </row>
    <row r="3" spans="1:18" x14ac:dyDescent="0.25">
      <c r="A3" s="7">
        <v>44805</v>
      </c>
    </row>
    <row r="4" spans="1:18" x14ac:dyDescent="0.25">
      <c r="A4" s="9">
        <v>4.7222222222222221E-2</v>
      </c>
      <c r="B4" s="1">
        <v>10</v>
      </c>
      <c r="C4" s="8">
        <v>10</v>
      </c>
      <c r="D4" s="8">
        <v>10</v>
      </c>
      <c r="E4" s="8">
        <v>5</v>
      </c>
      <c r="F4" s="8">
        <v>5</v>
      </c>
      <c r="G4" s="8">
        <v>0</v>
      </c>
      <c r="H4" s="8">
        <v>0</v>
      </c>
      <c r="I4" s="12">
        <f>(E4-C4/2)*1000</f>
        <v>0</v>
      </c>
      <c r="J4" s="12">
        <f>(F4-D4/2)*1000</f>
        <v>0</v>
      </c>
      <c r="L4" s="8">
        <v>0</v>
      </c>
      <c r="M4" s="8">
        <v>0</v>
      </c>
      <c r="N4" s="8">
        <v>0</v>
      </c>
      <c r="O4" s="8">
        <v>0</v>
      </c>
      <c r="Q4" s="12">
        <f t="shared" ref="Q4:R11" si="0">(L4-E4+5)*1000</f>
        <v>0</v>
      </c>
      <c r="R4" s="12">
        <f t="shared" si="0"/>
        <v>0</v>
      </c>
    </row>
    <row r="5" spans="1:18" x14ac:dyDescent="0.25">
      <c r="A5" s="4">
        <v>4.9999999999999996E-2</v>
      </c>
      <c r="B5" s="1">
        <v>7.5</v>
      </c>
      <c r="C5" s="8">
        <v>7.5</v>
      </c>
      <c r="D5" s="8">
        <v>7.5</v>
      </c>
      <c r="E5" s="8">
        <v>3.7094999999999998</v>
      </c>
      <c r="F5" s="8">
        <v>3.7056</v>
      </c>
      <c r="G5" s="8">
        <f>E5-$E$4</f>
        <v>-1.2905000000000002</v>
      </c>
      <c r="H5" s="8">
        <f>F5-$F$4</f>
        <v>-1.2944</v>
      </c>
      <c r="I5" s="12">
        <f t="shared" ref="I5:I11" si="1">(E5-C5/2)*1000</f>
        <v>-40.500000000000199</v>
      </c>
      <c r="J5" s="12">
        <f t="shared" ref="J5:J11" si="2">(F5-D5/2)*1000</f>
        <v>-44.399999999999991</v>
      </c>
      <c r="L5" s="8">
        <v>-1.2787999999999999</v>
      </c>
      <c r="M5" s="8">
        <v>-1.2912999999999999</v>
      </c>
      <c r="N5" s="8">
        <f t="shared" ref="N5:O11" si="3">L5-$L$4</f>
        <v>-1.2787999999999999</v>
      </c>
      <c r="O5" s="8">
        <f t="shared" si="3"/>
        <v>-1.2912999999999999</v>
      </c>
      <c r="Q5" s="12">
        <f t="shared" si="0"/>
        <v>11.700000000000266</v>
      </c>
      <c r="R5" s="12">
        <f t="shared" si="0"/>
        <v>3.0999999999998806</v>
      </c>
    </row>
    <row r="6" spans="1:18" x14ac:dyDescent="0.25">
      <c r="A6" s="4">
        <v>5.1388888888888894E-2</v>
      </c>
      <c r="B6" s="1">
        <v>10</v>
      </c>
      <c r="C6" s="10">
        <v>10</v>
      </c>
      <c r="D6" s="10">
        <v>10</v>
      </c>
      <c r="E6" s="10">
        <v>4.9969000000000001</v>
      </c>
      <c r="F6" s="10">
        <v>4.9965000000000002</v>
      </c>
      <c r="G6" s="8">
        <f t="shared" ref="G6:G10" si="4">E6-$E$4</f>
        <v>-3.0999999999998806E-3</v>
      </c>
      <c r="H6" s="8">
        <f t="shared" ref="H6:H10" si="5">F6-$F$4</f>
        <v>-3.4999999999998366E-3</v>
      </c>
      <c r="I6" s="12">
        <f t="shared" si="1"/>
        <v>-3.0999999999998806</v>
      </c>
      <c r="J6" s="12">
        <f t="shared" si="2"/>
        <v>-3.4999999999998366</v>
      </c>
      <c r="L6" s="10">
        <v>-3.8999999999999998E-3</v>
      </c>
      <c r="M6" s="10">
        <v>-5.1999999999999998E-3</v>
      </c>
      <c r="N6" s="8">
        <f t="shared" si="3"/>
        <v>-3.8999999999999998E-3</v>
      </c>
      <c r="O6" s="8">
        <f t="shared" si="3"/>
        <v>-5.1999999999999998E-3</v>
      </c>
      <c r="Q6" s="12">
        <f t="shared" si="0"/>
        <v>-0.79999999999991189</v>
      </c>
      <c r="R6" s="12">
        <f t="shared" si="0"/>
        <v>-1.7000000000004789</v>
      </c>
    </row>
    <row r="7" spans="1:18" ht="14.25" customHeight="1" x14ac:dyDescent="0.25">
      <c r="A7" s="4">
        <v>5.2777777777777778E-2</v>
      </c>
      <c r="B7" s="1">
        <v>7.5</v>
      </c>
      <c r="C7" s="8">
        <v>7.5</v>
      </c>
      <c r="D7" s="8">
        <v>7.5</v>
      </c>
      <c r="E7" s="8">
        <v>3.7216</v>
      </c>
      <c r="F7" s="8">
        <v>3.7242000000000002</v>
      </c>
      <c r="G7" s="8">
        <f t="shared" si="4"/>
        <v>-1.2784</v>
      </c>
      <c r="H7" s="8">
        <f t="shared" si="5"/>
        <v>-1.2757999999999998</v>
      </c>
      <c r="I7" s="12">
        <f t="shared" si="1"/>
        <v>-28.399999999999981</v>
      </c>
      <c r="J7" s="12">
        <f t="shared" si="2"/>
        <v>-25.799999999999823</v>
      </c>
      <c r="L7" s="8">
        <v>-1.2661</v>
      </c>
      <c r="M7" s="8">
        <v>-1.2706</v>
      </c>
      <c r="N7" s="8">
        <f t="shared" si="3"/>
        <v>-1.2661</v>
      </c>
      <c r="O7" s="8">
        <f t="shared" si="3"/>
        <v>-1.2706</v>
      </c>
      <c r="Q7" s="12">
        <f t="shared" si="0"/>
        <v>12.299999999999756</v>
      </c>
      <c r="R7" s="12">
        <f t="shared" si="0"/>
        <v>5.2000000000003155</v>
      </c>
    </row>
    <row r="8" spans="1:18" x14ac:dyDescent="0.25">
      <c r="A8" s="4">
        <v>6.7361111111111108E-2</v>
      </c>
      <c r="B8" s="1">
        <v>10</v>
      </c>
      <c r="C8" s="8">
        <v>10.000299999999999</v>
      </c>
      <c r="D8" s="8">
        <v>10.000400000000001</v>
      </c>
      <c r="E8" s="8">
        <v>4.9972000000000003</v>
      </c>
      <c r="F8" s="8">
        <v>4.9968000000000004</v>
      </c>
      <c r="G8" s="8">
        <f t="shared" si="4"/>
        <v>-2.7999999999996916E-3</v>
      </c>
      <c r="H8" s="8">
        <f t="shared" si="5"/>
        <v>-3.1999999999996476E-3</v>
      </c>
      <c r="I8" s="12">
        <f t="shared" si="1"/>
        <v>-2.949999999999342</v>
      </c>
      <c r="J8" s="12">
        <f t="shared" si="2"/>
        <v>-3.4000000000000696</v>
      </c>
      <c r="L8" s="8">
        <v>-1.2999999999999999E-3</v>
      </c>
      <c r="M8" s="8">
        <v>-5.1000000000000004E-3</v>
      </c>
      <c r="N8" s="8">
        <f t="shared" si="3"/>
        <v>-1.2999999999999999E-3</v>
      </c>
      <c r="O8" s="8">
        <f t="shared" si="3"/>
        <v>-5.1000000000000004E-3</v>
      </c>
      <c r="Q8" s="12">
        <f t="shared" si="0"/>
        <v>1.5000000000000568</v>
      </c>
      <c r="R8" s="12">
        <f t="shared" si="0"/>
        <v>-1.9000000000000128</v>
      </c>
    </row>
    <row r="9" spans="1:18" x14ac:dyDescent="0.25">
      <c r="A9" s="4">
        <v>8.4722222222222213E-2</v>
      </c>
      <c r="B9" s="1">
        <v>10</v>
      </c>
      <c r="C9" s="6">
        <v>10.000299999999999</v>
      </c>
      <c r="D9" s="5">
        <v>10.000400000000001</v>
      </c>
      <c r="E9" s="5">
        <v>4.9972000000000003</v>
      </c>
      <c r="F9" s="5">
        <v>4.9968000000000004</v>
      </c>
      <c r="G9" s="5">
        <f t="shared" si="4"/>
        <v>-2.7999999999996916E-3</v>
      </c>
      <c r="H9" s="5">
        <f t="shared" si="5"/>
        <v>-3.1999999999996476E-3</v>
      </c>
      <c r="I9" s="12">
        <f t="shared" si="1"/>
        <v>-2.949999999999342</v>
      </c>
      <c r="J9" s="12">
        <f t="shared" si="2"/>
        <v>-3.4000000000000696</v>
      </c>
      <c r="L9" s="8">
        <v>-8.0000000000000004E-4</v>
      </c>
      <c r="M9" s="8">
        <v>-5.3E-3</v>
      </c>
      <c r="N9" s="8">
        <f t="shared" si="3"/>
        <v>-8.0000000000000004E-4</v>
      </c>
      <c r="O9" s="8">
        <f t="shared" si="3"/>
        <v>-5.3E-3</v>
      </c>
      <c r="Q9" s="12">
        <f t="shared" si="0"/>
        <v>1.9999999999997797</v>
      </c>
      <c r="R9" s="12">
        <f t="shared" si="0"/>
        <v>-2.1000000000004349</v>
      </c>
    </row>
    <row r="10" spans="1:18" x14ac:dyDescent="0.25">
      <c r="A10" s="4">
        <v>8.6111111111111124E-2</v>
      </c>
      <c r="B10" s="1">
        <v>7.5</v>
      </c>
      <c r="C10" s="6">
        <v>7.5</v>
      </c>
      <c r="D10" s="5">
        <v>7.4996999999999998</v>
      </c>
      <c r="E10" s="5">
        <v>3.7210999999999999</v>
      </c>
      <c r="F10" s="5">
        <v>3.7241</v>
      </c>
      <c r="G10" s="5">
        <f t="shared" si="4"/>
        <v>-1.2789000000000001</v>
      </c>
      <c r="H10" s="5">
        <f t="shared" si="5"/>
        <v>-1.2759</v>
      </c>
      <c r="I10" s="12">
        <f t="shared" si="1"/>
        <v>-28.900000000000148</v>
      </c>
      <c r="J10" s="12">
        <f t="shared" si="2"/>
        <v>-25.74999999999994</v>
      </c>
      <c r="L10" s="8">
        <v>-1.2655000000000001</v>
      </c>
      <c r="M10" s="8">
        <v>-1.2705</v>
      </c>
      <c r="N10" s="8">
        <f t="shared" si="3"/>
        <v>-1.2655000000000001</v>
      </c>
      <c r="O10" s="8">
        <f t="shared" si="3"/>
        <v>-1.2705</v>
      </c>
      <c r="Q10" s="12">
        <f t="shared" si="0"/>
        <v>13.399999999999856</v>
      </c>
      <c r="R10" s="12">
        <f t="shared" si="0"/>
        <v>5.3999999999998494</v>
      </c>
    </row>
    <row r="11" spans="1:18" x14ac:dyDescent="0.25">
      <c r="A11" s="4">
        <v>8.819444444444445E-2</v>
      </c>
      <c r="B11" s="1">
        <v>10</v>
      </c>
      <c r="C11" s="6">
        <v>10</v>
      </c>
      <c r="D11" s="5">
        <v>10.000400000000001</v>
      </c>
      <c r="E11" s="5">
        <v>4.9962</v>
      </c>
      <c r="F11" s="5">
        <v>4.9958999999999998</v>
      </c>
      <c r="G11" s="5">
        <f t="shared" ref="G11" si="6">E11-$E$4</f>
        <v>-3.8000000000000256E-3</v>
      </c>
      <c r="H11" s="5">
        <f t="shared" ref="H11" si="7">F11-$F$4</f>
        <v>-4.1000000000002146E-3</v>
      </c>
      <c r="I11" s="12">
        <f t="shared" si="1"/>
        <v>-3.8000000000000256</v>
      </c>
      <c r="J11" s="12">
        <f t="shared" si="2"/>
        <v>-4.3000000000006366</v>
      </c>
      <c r="L11" s="8">
        <v>-2.8E-3</v>
      </c>
      <c r="M11" s="8">
        <v>-6.4999999999999997E-3</v>
      </c>
      <c r="N11" s="8">
        <f t="shared" si="3"/>
        <v>-2.8E-3</v>
      </c>
      <c r="O11" s="8">
        <f t="shared" si="3"/>
        <v>-6.4999999999999997E-3</v>
      </c>
      <c r="Q11" s="12">
        <f t="shared" si="0"/>
        <v>1.000000000000334</v>
      </c>
      <c r="R11" s="12">
        <f t="shared" si="0"/>
        <v>-2.3999999999997357</v>
      </c>
    </row>
    <row r="12" spans="1:18" x14ac:dyDescent="0.25">
      <c r="A12" s="3">
        <v>44810</v>
      </c>
      <c r="I12" s="12"/>
      <c r="J12" s="12"/>
      <c r="Q12" s="12"/>
      <c r="R12" s="12"/>
    </row>
    <row r="13" spans="1:18" x14ac:dyDescent="0.25">
      <c r="A13" s="4">
        <v>0.4291666666666667</v>
      </c>
      <c r="B13" s="1">
        <v>10</v>
      </c>
      <c r="C13" s="6">
        <v>10</v>
      </c>
      <c r="D13" s="6">
        <v>10.0009</v>
      </c>
      <c r="E13" s="6">
        <v>4.9961000000000002</v>
      </c>
      <c r="F13" s="6">
        <v>4.9957000000000003</v>
      </c>
      <c r="G13" s="6">
        <f>E13-$E$4</f>
        <v>-3.8999999999997925E-3</v>
      </c>
      <c r="H13" s="5">
        <f>F13-$F$4</f>
        <v>-4.2999999999997485E-3</v>
      </c>
      <c r="I13" s="12">
        <f t="shared" ref="I13:I26" si="8">(E13-C13/2)*1000</f>
        <v>-3.8999999999997925</v>
      </c>
      <c r="J13" s="12">
        <f t="shared" ref="J13:J26" si="9">(F13-D13/2)*1000</f>
        <v>-4.7499999999995879</v>
      </c>
      <c r="L13" s="8">
        <v>3.3E-3</v>
      </c>
      <c r="M13" s="8">
        <v>-7.1000000000000004E-3</v>
      </c>
      <c r="N13" s="8">
        <f t="shared" ref="N13:O15" si="10">L13-$L$4</f>
        <v>3.3E-3</v>
      </c>
      <c r="O13" s="8">
        <f t="shared" si="10"/>
        <v>-7.1000000000000004E-3</v>
      </c>
      <c r="Q13" s="12">
        <f t="shared" ref="Q13:R15" si="11">(L13-E13+5)*1000</f>
        <v>7.2000000000000952</v>
      </c>
      <c r="R13" s="12">
        <f t="shared" si="11"/>
        <v>-2.8000000000005798</v>
      </c>
    </row>
    <row r="14" spans="1:18" x14ac:dyDescent="0.25">
      <c r="A14" s="4">
        <v>0.43124999999999997</v>
      </c>
      <c r="B14" s="1">
        <v>7.5</v>
      </c>
      <c r="C14" s="6">
        <v>7.5</v>
      </c>
      <c r="D14" s="6">
        <v>7.5</v>
      </c>
      <c r="E14" s="6">
        <v>3.7233999999999998</v>
      </c>
      <c r="F14" s="6">
        <v>3.7263999999999999</v>
      </c>
      <c r="G14" s="6">
        <f>E14-$E$4</f>
        <v>-1.2766000000000002</v>
      </c>
      <c r="H14" s="5">
        <f>F14-$F$4</f>
        <v>-1.2736000000000001</v>
      </c>
      <c r="I14" s="12">
        <f t="shared" si="8"/>
        <v>-26.600000000000179</v>
      </c>
      <c r="J14" s="12">
        <f t="shared" si="9"/>
        <v>-23.600000000000065</v>
      </c>
      <c r="L14" s="8">
        <v>-1.2604</v>
      </c>
      <c r="M14" s="8">
        <v>-1.2698</v>
      </c>
      <c r="N14" s="8">
        <f t="shared" si="10"/>
        <v>-1.2604</v>
      </c>
      <c r="O14" s="8">
        <f t="shared" si="10"/>
        <v>-1.2698</v>
      </c>
      <c r="Q14" s="12">
        <f t="shared" si="11"/>
        <v>16.200000000000436</v>
      </c>
      <c r="R14" s="12">
        <f t="shared" si="11"/>
        <v>3.8000000000000256</v>
      </c>
    </row>
    <row r="15" spans="1:18" x14ac:dyDescent="0.25">
      <c r="A15" s="4">
        <v>0.43263888888888885</v>
      </c>
      <c r="B15" s="1">
        <v>10</v>
      </c>
      <c r="C15" s="6">
        <v>10</v>
      </c>
      <c r="D15" s="6">
        <v>10</v>
      </c>
      <c r="E15" s="6">
        <v>4.9928999999999997</v>
      </c>
      <c r="F15" s="6">
        <v>4.9927000000000001</v>
      </c>
      <c r="G15" s="6">
        <f>E15-$E$4</f>
        <v>-7.1000000000003283E-3</v>
      </c>
      <c r="H15" s="5">
        <f>F15-$F$4</f>
        <v>-7.2999999999998622E-3</v>
      </c>
      <c r="I15" s="12">
        <f t="shared" si="8"/>
        <v>-7.1000000000003283</v>
      </c>
      <c r="J15" s="12">
        <f t="shared" si="9"/>
        <v>-7.2999999999998622</v>
      </c>
      <c r="L15" s="8">
        <v>-1.1999999999999999E-3</v>
      </c>
      <c r="M15" s="8">
        <v>-1.14E-2</v>
      </c>
      <c r="N15" s="8">
        <f t="shared" si="10"/>
        <v>-1.1999999999999999E-3</v>
      </c>
      <c r="O15" s="8">
        <f t="shared" si="10"/>
        <v>-1.14E-2</v>
      </c>
      <c r="Q15" s="12">
        <f t="shared" si="11"/>
        <v>5.9000000000004604</v>
      </c>
      <c r="R15" s="12">
        <f t="shared" si="11"/>
        <v>-4.1000000000002146</v>
      </c>
    </row>
    <row r="16" spans="1:18" x14ac:dyDescent="0.25">
      <c r="A16" t="s">
        <v>10</v>
      </c>
      <c r="C16" s="5"/>
      <c r="D16" s="5"/>
      <c r="E16" s="5"/>
      <c r="F16" s="5"/>
      <c r="G16" s="6"/>
      <c r="H16" s="5"/>
      <c r="I16" s="12"/>
      <c r="J16" s="12"/>
      <c r="N16" s="8"/>
      <c r="O16" s="8"/>
      <c r="Q16" s="12"/>
      <c r="R16" s="12"/>
    </row>
    <row r="17" spans="1:18" x14ac:dyDescent="0.25">
      <c r="A17" s="4">
        <v>0.44444444444444442</v>
      </c>
      <c r="B17" s="1">
        <v>7.5</v>
      </c>
      <c r="C17" s="5">
        <v>7.5</v>
      </c>
      <c r="D17" s="5">
        <v>7.5</v>
      </c>
      <c r="E17" s="5">
        <v>3.7202000000000002</v>
      </c>
      <c r="F17" s="5">
        <v>3.7227999999999999</v>
      </c>
      <c r="G17" s="6">
        <v>0</v>
      </c>
      <c r="H17" s="5">
        <v>0</v>
      </c>
      <c r="I17" s="12">
        <f t="shared" si="8"/>
        <v>-29.799999999999827</v>
      </c>
      <c r="J17" s="12">
        <f t="shared" si="9"/>
        <v>-27.200000000000113</v>
      </c>
      <c r="L17" s="8">
        <v>0</v>
      </c>
      <c r="M17" s="8">
        <v>0</v>
      </c>
      <c r="N17" s="8">
        <f t="shared" ref="N17:O23" si="12">L17-$L$4</f>
        <v>0</v>
      </c>
      <c r="O17" s="8">
        <f t="shared" si="12"/>
        <v>0</v>
      </c>
      <c r="Q17" s="12">
        <f t="shared" ref="Q17:R23" si="13">(N17-G17)*1000</f>
        <v>0</v>
      </c>
      <c r="R17" s="12">
        <f t="shared" si="13"/>
        <v>0</v>
      </c>
    </row>
    <row r="18" spans="1:18" x14ac:dyDescent="0.25">
      <c r="B18" s="1">
        <v>20</v>
      </c>
      <c r="C18" s="5">
        <v>20.0001</v>
      </c>
      <c r="D18" s="5">
        <v>20.000299999999999</v>
      </c>
      <c r="E18" s="5">
        <v>10.0223</v>
      </c>
      <c r="F18" s="5">
        <v>10.0181</v>
      </c>
      <c r="G18" s="6">
        <f>E18-$E$17</f>
        <v>6.3020999999999994</v>
      </c>
      <c r="H18" s="6">
        <f>F18-$E$17</f>
        <v>6.2979000000000003</v>
      </c>
      <c r="I18" s="12">
        <f t="shared" si="8"/>
        <v>22.249999999999659</v>
      </c>
      <c r="J18" s="12">
        <f t="shared" si="9"/>
        <v>17.950000000000799</v>
      </c>
      <c r="L18" s="8">
        <v>6.3048999999999999</v>
      </c>
      <c r="M18" s="8">
        <v>6.2731000000000003</v>
      </c>
      <c r="N18" s="8">
        <f t="shared" si="12"/>
        <v>6.3048999999999999</v>
      </c>
      <c r="O18" s="8">
        <f t="shared" si="12"/>
        <v>6.2731000000000003</v>
      </c>
      <c r="Q18" s="12">
        <f t="shared" si="13"/>
        <v>2.8000000000005798</v>
      </c>
      <c r="R18" s="12">
        <f t="shared" si="13"/>
        <v>-24.799999999999933</v>
      </c>
    </row>
    <row r="19" spans="1:18" x14ac:dyDescent="0.25">
      <c r="B19" s="1">
        <v>7.5</v>
      </c>
      <c r="C19" s="5">
        <v>7.4999000000000002</v>
      </c>
      <c r="D19" s="5">
        <v>7.5</v>
      </c>
      <c r="E19" s="5">
        <v>3.7208999999999999</v>
      </c>
      <c r="F19" s="5">
        <v>3.7239</v>
      </c>
      <c r="G19" s="6">
        <f t="shared" ref="G19:G23" si="14">E19-$E$17</f>
        <v>6.9999999999970086E-4</v>
      </c>
      <c r="H19" s="6">
        <f t="shared" ref="H19:H23" si="15">F19-$E$17</f>
        <v>3.6999999999998145E-3</v>
      </c>
      <c r="I19" s="12">
        <f t="shared" si="8"/>
        <v>-29.050000000000242</v>
      </c>
      <c r="J19" s="12">
        <f t="shared" si="9"/>
        <v>-26.100000000000012</v>
      </c>
      <c r="L19" s="8">
        <v>8.0000000000000004E-4</v>
      </c>
      <c r="M19" s="8">
        <v>1.6000000000000001E-3</v>
      </c>
      <c r="N19" s="8">
        <f t="shared" si="12"/>
        <v>8.0000000000000004E-4</v>
      </c>
      <c r="O19" s="8">
        <f t="shared" si="12"/>
        <v>1.6000000000000001E-3</v>
      </c>
      <c r="Q19" s="12">
        <f t="shared" si="13"/>
        <v>0.10000000000029918</v>
      </c>
      <c r="R19" s="12">
        <f t="shared" si="13"/>
        <v>-2.0999999999998149</v>
      </c>
    </row>
    <row r="20" spans="1:18" x14ac:dyDescent="0.25">
      <c r="A20" s="4">
        <v>0.15694444444444444</v>
      </c>
      <c r="B20" s="1">
        <v>7.5</v>
      </c>
      <c r="C20" s="5">
        <v>7.5004</v>
      </c>
      <c r="D20" s="5">
        <v>7.5003000000000002</v>
      </c>
      <c r="E20" s="5">
        <v>3.7084999999999999</v>
      </c>
      <c r="F20" s="5">
        <v>3.7078000000000002</v>
      </c>
      <c r="G20" s="6">
        <f t="shared" si="14"/>
        <v>-1.1700000000000266E-2</v>
      </c>
      <c r="H20" s="6">
        <f t="shared" si="15"/>
        <v>-1.2399999999999967E-2</v>
      </c>
      <c r="I20" s="12">
        <f t="shared" si="8"/>
        <v>-41.700000000000074</v>
      </c>
      <c r="J20" s="12">
        <f t="shared" si="9"/>
        <v>-42.349999999999888</v>
      </c>
      <c r="L20" s="8">
        <v>-1.2800000000000001E-3</v>
      </c>
      <c r="M20" s="8">
        <v>-1.8599999999999998E-2</v>
      </c>
      <c r="N20" s="8">
        <f t="shared" si="12"/>
        <v>-1.2800000000000001E-3</v>
      </c>
      <c r="O20" s="8">
        <f t="shared" si="12"/>
        <v>-1.8599999999999998E-2</v>
      </c>
      <c r="Q20" s="12">
        <f t="shared" si="13"/>
        <v>10.420000000000266</v>
      </c>
      <c r="R20" s="12">
        <f t="shared" si="13"/>
        <v>-6.2000000000000322</v>
      </c>
    </row>
    <row r="21" spans="1:18" x14ac:dyDescent="0.25">
      <c r="A21" s="4">
        <v>0.15833333333333333</v>
      </c>
      <c r="B21" s="1">
        <v>10</v>
      </c>
      <c r="C21" s="5">
        <v>10.000400000000001</v>
      </c>
      <c r="D21" s="5">
        <v>10.0002</v>
      </c>
      <c r="E21" s="5">
        <v>4.9961000000000002</v>
      </c>
      <c r="F21" s="5">
        <v>4.9976000000000003</v>
      </c>
      <c r="G21" s="6">
        <f t="shared" si="14"/>
        <v>1.2759</v>
      </c>
      <c r="H21" s="6">
        <f t="shared" si="15"/>
        <v>1.2774000000000001</v>
      </c>
      <c r="I21" s="12">
        <f t="shared" si="8"/>
        <v>-4.1000000000002146</v>
      </c>
      <c r="J21" s="12">
        <f t="shared" si="9"/>
        <v>-2.4999999999995026</v>
      </c>
      <c r="L21" s="8">
        <v>1.2747999999999999</v>
      </c>
      <c r="M21" s="8">
        <v>1.266</v>
      </c>
      <c r="N21" s="8">
        <f t="shared" si="12"/>
        <v>1.2747999999999999</v>
      </c>
      <c r="O21" s="8">
        <f t="shared" si="12"/>
        <v>1.266</v>
      </c>
      <c r="Q21" s="12">
        <f t="shared" si="13"/>
        <v>-1.1000000000001009</v>
      </c>
      <c r="R21" s="12">
        <f t="shared" si="13"/>
        <v>-11.400000000000077</v>
      </c>
    </row>
    <row r="22" spans="1:18" x14ac:dyDescent="0.25">
      <c r="A22" s="4">
        <v>0.16111111111111112</v>
      </c>
      <c r="B22" s="1">
        <v>20</v>
      </c>
      <c r="C22" s="5">
        <v>20.0001</v>
      </c>
      <c r="D22" s="5">
        <v>20</v>
      </c>
      <c r="E22" s="5">
        <v>10.023300000000001</v>
      </c>
      <c r="F22" s="5">
        <v>10.0192</v>
      </c>
      <c r="G22" s="6">
        <f t="shared" si="14"/>
        <v>6.3031000000000006</v>
      </c>
      <c r="H22" s="6">
        <f t="shared" si="15"/>
        <v>6.2989999999999995</v>
      </c>
      <c r="I22" s="12">
        <f t="shared" si="8"/>
        <v>23.250000000000881</v>
      </c>
      <c r="J22" s="12">
        <f t="shared" si="9"/>
        <v>19.199999999999662</v>
      </c>
      <c r="L22" s="8">
        <v>6.3047000000000004</v>
      </c>
      <c r="M22" s="8">
        <v>6.274</v>
      </c>
      <c r="N22" s="8">
        <f t="shared" si="12"/>
        <v>6.3047000000000004</v>
      </c>
      <c r="O22" s="8">
        <f t="shared" si="12"/>
        <v>6.274</v>
      </c>
      <c r="Q22" s="12">
        <f t="shared" si="13"/>
        <v>1.5999999999998238</v>
      </c>
      <c r="R22" s="12">
        <f t="shared" si="13"/>
        <v>-24.999999999999467</v>
      </c>
    </row>
    <row r="23" spans="1:18" x14ac:dyDescent="0.25">
      <c r="A23" s="4">
        <v>0.16250000000000001</v>
      </c>
      <c r="B23" s="1">
        <v>10</v>
      </c>
      <c r="C23" s="5">
        <v>10</v>
      </c>
      <c r="D23" s="5">
        <v>10</v>
      </c>
      <c r="E23" s="5">
        <v>5.0069999999999997</v>
      </c>
      <c r="F23" s="5">
        <v>5.0094000000000003</v>
      </c>
      <c r="G23" s="6">
        <f t="shared" si="14"/>
        <v>1.2867999999999995</v>
      </c>
      <c r="H23" s="6">
        <f t="shared" si="15"/>
        <v>1.2892000000000001</v>
      </c>
      <c r="I23" s="12">
        <f t="shared" si="8"/>
        <v>6.9999999999996732</v>
      </c>
      <c r="J23" s="12">
        <f t="shared" si="9"/>
        <v>9.400000000000297</v>
      </c>
      <c r="L23" s="8">
        <v>1.2870999999999999</v>
      </c>
      <c r="M23" s="8">
        <v>1.2795000000000001</v>
      </c>
      <c r="N23" s="8">
        <f t="shared" si="12"/>
        <v>1.2870999999999999</v>
      </c>
      <c r="O23" s="8">
        <f t="shared" si="12"/>
        <v>1.2795000000000001</v>
      </c>
      <c r="Q23" s="12">
        <f t="shared" si="13"/>
        <v>0.30000000000041105</v>
      </c>
      <c r="R23" s="12">
        <f t="shared" si="13"/>
        <v>-9.7000000000000419</v>
      </c>
    </row>
    <row r="24" spans="1:18" x14ac:dyDescent="0.25">
      <c r="A24" s="3">
        <v>44811</v>
      </c>
      <c r="C24" s="5"/>
      <c r="D24" s="5"/>
      <c r="E24" s="5"/>
      <c r="F24" s="5"/>
      <c r="G24" s="6"/>
      <c r="H24" s="6"/>
      <c r="I24" s="12"/>
      <c r="J24" s="12"/>
      <c r="N24" s="8"/>
      <c r="O24" s="8"/>
      <c r="Q24" s="12"/>
      <c r="R24" s="12"/>
    </row>
    <row r="25" spans="1:18" x14ac:dyDescent="0.25">
      <c r="A25" s="4">
        <v>6.805555555555555E-2</v>
      </c>
      <c r="B25" s="1">
        <v>10</v>
      </c>
      <c r="C25" s="5">
        <v>9.9945000000000004</v>
      </c>
      <c r="D25" s="5">
        <v>9.9957999999999991</v>
      </c>
      <c r="E25" s="5">
        <v>5.0054999999999996</v>
      </c>
      <c r="F25" s="5">
        <v>5.0075000000000003</v>
      </c>
      <c r="G25" s="6">
        <f t="shared" ref="G25:G26" si="16">E25-$E$17</f>
        <v>1.2852999999999994</v>
      </c>
      <c r="H25" s="6">
        <f t="shared" ref="H25:H26" si="17">F25-$E$17</f>
        <v>1.2873000000000001</v>
      </c>
      <c r="I25" s="12">
        <f t="shared" si="8"/>
        <v>8.2499999999994245</v>
      </c>
      <c r="J25" s="12">
        <f t="shared" si="9"/>
        <v>9.6000000000007191</v>
      </c>
      <c r="L25" s="5">
        <v>1.2854000000000001</v>
      </c>
      <c r="M25" s="5">
        <v>1.2781</v>
      </c>
      <c r="N25" s="8">
        <f>L25-$L$4</f>
        <v>1.2854000000000001</v>
      </c>
      <c r="O25" s="8">
        <f>M25-$L$4</f>
        <v>1.2781</v>
      </c>
      <c r="Q25" s="12">
        <f>(N25-G25)*1000</f>
        <v>0.10000000000065512</v>
      </c>
      <c r="R25" s="12">
        <f>(O25-H25)*1000</f>
        <v>-9.200000000000097</v>
      </c>
    </row>
    <row r="26" spans="1:18" x14ac:dyDescent="0.25">
      <c r="A26" s="4">
        <v>7.0833333333333331E-2</v>
      </c>
      <c r="B26" s="1">
        <v>7.5</v>
      </c>
      <c r="C26" s="5">
        <v>7.5</v>
      </c>
      <c r="D26" s="5">
        <v>7.4995000000000003</v>
      </c>
      <c r="E26" s="5">
        <v>3.7219000000000002</v>
      </c>
      <c r="F26" s="5">
        <v>3.7252999999999998</v>
      </c>
      <c r="G26" s="5">
        <f t="shared" si="16"/>
        <v>1.7000000000000348E-3</v>
      </c>
      <c r="H26" s="5">
        <f t="shared" si="17"/>
        <v>5.0999999999996604E-3</v>
      </c>
      <c r="I26" s="12">
        <f t="shared" si="8"/>
        <v>-28.099999999999792</v>
      </c>
      <c r="J26" s="12">
        <f t="shared" si="9"/>
        <v>-24.450000000000305</v>
      </c>
      <c r="L26" s="8">
        <v>3.0999999999999999E-3</v>
      </c>
      <c r="M26" s="8">
        <v>1.1999999999999999E-3</v>
      </c>
      <c r="N26" s="8">
        <f>L26-$L$4</f>
        <v>3.0999999999999999E-3</v>
      </c>
      <c r="O26" s="8">
        <f>M26-$L$4</f>
        <v>1.1999999999999999E-3</v>
      </c>
      <c r="Q26" s="12">
        <f>(N26-G26)*1000</f>
        <v>1.3999999999999651</v>
      </c>
      <c r="R26" s="12">
        <f>(O26-H26)*1000</f>
        <v>-3.8999999999996606</v>
      </c>
    </row>
    <row r="27" spans="1:18" x14ac:dyDescent="0.25">
      <c r="C27" s="5"/>
      <c r="D27" s="5"/>
      <c r="E27" s="5"/>
      <c r="F27" s="5"/>
      <c r="G27" s="5"/>
      <c r="H27" s="5"/>
      <c r="I27" s="5"/>
    </row>
    <row r="28" spans="1:18" ht="30" x14ac:dyDescent="0.25">
      <c r="A28" s="3">
        <v>44817</v>
      </c>
      <c r="C28" s="13" t="s">
        <v>16</v>
      </c>
      <c r="D28" s="5"/>
      <c r="E28" s="5"/>
      <c r="F28" s="5"/>
      <c r="G28" s="5"/>
      <c r="H28" s="5"/>
      <c r="I28" s="5"/>
      <c r="L28" s="11" t="s">
        <v>15</v>
      </c>
    </row>
    <row r="29" spans="1:18" x14ac:dyDescent="0.25">
      <c r="A29" s="1"/>
      <c r="B29" s="2" t="s">
        <v>3</v>
      </c>
      <c r="C29" s="2" t="s">
        <v>1</v>
      </c>
      <c r="D29" s="2" t="s">
        <v>2</v>
      </c>
      <c r="E29" s="2" t="s">
        <v>6</v>
      </c>
      <c r="F29" s="2" t="s">
        <v>7</v>
      </c>
      <c r="G29" s="15" t="s">
        <v>17</v>
      </c>
      <c r="H29" s="15" t="s">
        <v>18</v>
      </c>
      <c r="I29" s="14"/>
      <c r="J29" s="1"/>
      <c r="K29" s="1"/>
      <c r="L29" s="2" t="s">
        <v>1</v>
      </c>
      <c r="M29" s="2" t="s">
        <v>2</v>
      </c>
    </row>
    <row r="30" spans="1:18" x14ac:dyDescent="0.25">
      <c r="A30" s="9">
        <v>0.40277777777777773</v>
      </c>
      <c r="B30" s="1">
        <v>7.2</v>
      </c>
      <c r="C30" s="16">
        <v>7.1993499999999999</v>
      </c>
      <c r="D30" s="16">
        <v>7.1999000000000004</v>
      </c>
      <c r="E30" s="16">
        <v>3.6019999999999999</v>
      </c>
      <c r="F30" s="16">
        <v>3.6021999999999998</v>
      </c>
      <c r="G30" s="16">
        <v>1.0999999999999999E-2</v>
      </c>
      <c r="H30" s="16">
        <v>4.326E-2</v>
      </c>
      <c r="I30" s="16"/>
      <c r="J30" s="17"/>
      <c r="K30" s="17"/>
      <c r="L30" s="17">
        <v>4.3999999999999997E-2</v>
      </c>
      <c r="M30" s="17">
        <v>5.7000000000000002E-2</v>
      </c>
    </row>
    <row r="31" spans="1:18" x14ac:dyDescent="0.25">
      <c r="A31" s="1"/>
      <c r="B31" s="1">
        <v>9</v>
      </c>
      <c r="C31" s="16">
        <v>9.0002999999999993</v>
      </c>
      <c r="D31" s="16">
        <v>9.0004000000000008</v>
      </c>
      <c r="E31" s="16">
        <v>4.5023499999999999</v>
      </c>
      <c r="F31" s="16">
        <v>4.5017500000000004</v>
      </c>
      <c r="G31" s="16">
        <v>-8.0000000000000002E-3</v>
      </c>
      <c r="H31" s="16">
        <v>8.3599999999999994E-3</v>
      </c>
      <c r="I31" s="16"/>
      <c r="J31" s="17"/>
      <c r="K31" s="17"/>
      <c r="L31" s="17">
        <v>0.93500000000000005</v>
      </c>
      <c r="M31" s="17">
        <v>0.95099999999999996</v>
      </c>
    </row>
    <row r="32" spans="1:18" x14ac:dyDescent="0.25">
      <c r="A32" s="1"/>
      <c r="B32" s="1">
        <v>11</v>
      </c>
      <c r="C32" s="16">
        <v>11.000349999999999</v>
      </c>
      <c r="D32" s="16">
        <v>11.00005</v>
      </c>
      <c r="E32" s="16">
        <v>5.5015999999999998</v>
      </c>
      <c r="F32" s="16">
        <v>5.50075</v>
      </c>
      <c r="G32" s="16">
        <v>-1E-3</v>
      </c>
      <c r="H32" s="16">
        <v>6.13E-3</v>
      </c>
      <c r="I32" s="16"/>
      <c r="J32" s="17"/>
      <c r="K32" s="17"/>
      <c r="L32" s="17">
        <v>1.9339999999999999</v>
      </c>
      <c r="M32" s="17">
        <v>1.9470000000000001</v>
      </c>
    </row>
    <row r="33" spans="1:13" x14ac:dyDescent="0.25">
      <c r="A33" s="1"/>
      <c r="B33" s="1">
        <v>13</v>
      </c>
      <c r="C33" s="16">
        <v>13.001150000000001</v>
      </c>
      <c r="D33" s="16">
        <v>12.9999</v>
      </c>
      <c r="E33" s="16">
        <v>6.50345</v>
      </c>
      <c r="F33" s="16">
        <v>6.49735</v>
      </c>
      <c r="G33" s="16">
        <v>4.0000000000000001E-3</v>
      </c>
      <c r="H33" s="16">
        <v>-5.0299999999999997E-3</v>
      </c>
      <c r="I33" s="16"/>
      <c r="J33" s="17"/>
      <c r="K33" s="17"/>
      <c r="L33" s="17">
        <v>2.9369999999999998</v>
      </c>
      <c r="M33" s="17">
        <v>2.9409999999999998</v>
      </c>
    </row>
    <row r="34" spans="1:13" x14ac:dyDescent="0.25">
      <c r="A34" s="1"/>
      <c r="B34" s="1">
        <v>17</v>
      </c>
      <c r="C34" s="16">
        <v>17.001249999999999</v>
      </c>
      <c r="D34" s="16">
        <v>17</v>
      </c>
      <c r="E34" s="16">
        <v>8.5036500000000004</v>
      </c>
      <c r="F34" s="16">
        <v>8.4983500000000003</v>
      </c>
      <c r="G34" s="16">
        <v>1.2E-2</v>
      </c>
      <c r="H34" s="16">
        <v>-2.5950000000000001E-2</v>
      </c>
      <c r="I34" s="16"/>
      <c r="J34" s="17"/>
      <c r="K34" s="17"/>
      <c r="L34" s="17">
        <v>4.9340000000000002</v>
      </c>
      <c r="M34" s="17">
        <v>4.9349999999999996</v>
      </c>
    </row>
    <row r="35" spans="1:13" x14ac:dyDescent="0.25">
      <c r="A35" s="1"/>
      <c r="B35" s="1">
        <v>25</v>
      </c>
      <c r="C35" s="17">
        <v>25.000250000000001</v>
      </c>
      <c r="D35" s="17">
        <v>25</v>
      </c>
      <c r="E35" s="17">
        <v>12.5036</v>
      </c>
      <c r="F35" s="17">
        <v>12.49705</v>
      </c>
      <c r="G35" s="17">
        <v>1.4999999999999999E-2</v>
      </c>
      <c r="H35" s="17">
        <v>-3.27E-2</v>
      </c>
      <c r="I35" s="17"/>
      <c r="J35" s="17"/>
      <c r="K35" s="17"/>
      <c r="L35" s="17">
        <v>8.9280000000000008</v>
      </c>
      <c r="M35" s="17">
        <v>8.92</v>
      </c>
    </row>
    <row r="36" spans="1:13" x14ac:dyDescent="0.25">
      <c r="A36" s="1"/>
      <c r="B36" s="1">
        <v>33</v>
      </c>
      <c r="C36" s="17">
        <v>33.000100000000003</v>
      </c>
      <c r="D36" s="17">
        <v>33</v>
      </c>
      <c r="E36" s="17">
        <v>16.503699999999998</v>
      </c>
      <c r="F36" s="17">
        <v>16.497</v>
      </c>
      <c r="G36" s="17">
        <v>1.7000000000000001E-2</v>
      </c>
      <c r="H36" s="17">
        <v>-4.7359999999999999E-2</v>
      </c>
      <c r="I36" s="17"/>
      <c r="J36" s="17"/>
      <c r="K36" s="17"/>
      <c r="L36" s="17">
        <v>12.923999999999999</v>
      </c>
      <c r="M36" s="17">
        <v>12.898999999999999</v>
      </c>
    </row>
    <row r="37" spans="1:13" x14ac:dyDescent="0.25">
      <c r="A37" s="1"/>
      <c r="B37" s="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x14ac:dyDescent="0.25">
      <c r="A38" s="1"/>
      <c r="B38" s="1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2022-09-02T20:05:56Z</dcterms:created>
  <dcterms:modified xsi:type="dcterms:W3CDTF">2022-09-14T16:49:58Z</dcterms:modified>
</cp:coreProperties>
</file>