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magdata\LCLS-II-HE\Undulator\DELTA-II\QUADRANT 3\Mechanical\"/>
    </mc:Choice>
  </mc:AlternateContent>
  <xr:revisionPtr revIDLastSave="0" documentId="13_ncr:1_{0EBC19EC-640A-4CB6-B24C-A1634DDEB505}" xr6:coauthVersionLast="47" xr6:coauthVersionMax="47" xr10:uidLastSave="{00000000-0000-0000-0000-000000000000}"/>
  <bookViews>
    <workbookView xWindow="8160" yWindow="1290" windowWidth="35520" windowHeight="19170" firstSheet="1" activeTab="1" xr2:uid="{83B5CEB7-E626-4F68-A4DD-7E658F2C91CB}"/>
  </bookViews>
  <sheets>
    <sheet name="X Locations" sheetId="1" r:id="rId1"/>
    <sheet name="Y Location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33" i="2" l="1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114" i="2"/>
  <c r="O115" i="2"/>
  <c r="O116" i="2"/>
  <c r="O117" i="2"/>
  <c r="O118" i="2"/>
  <c r="O119" i="2"/>
  <c r="O120" i="2"/>
  <c r="O121" i="2"/>
  <c r="O122" i="2"/>
  <c r="O123" i="2"/>
  <c r="O124" i="2"/>
  <c r="O125" i="2"/>
  <c r="O126" i="2"/>
  <c r="O127" i="2"/>
  <c r="O128" i="2"/>
  <c r="O129" i="2"/>
  <c r="O130" i="2"/>
  <c r="O131" i="2"/>
  <c r="O13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12" i="2"/>
  <c r="O7" i="2"/>
  <c r="O6" i="2"/>
  <c r="O5" i="2"/>
  <c r="L8" i="2"/>
  <c r="L9" i="2"/>
  <c r="L136" i="2" l="1"/>
  <c r="L135" i="2"/>
  <c r="L134" i="2"/>
  <c r="L133" i="2"/>
  <c r="L132" i="2"/>
  <c r="L131" i="2"/>
  <c r="L130" i="2"/>
  <c r="L129" i="2"/>
  <c r="L128" i="2"/>
  <c r="L127" i="2"/>
  <c r="L126" i="2"/>
  <c r="L125" i="2"/>
  <c r="L124" i="2"/>
  <c r="L123" i="2"/>
  <c r="L122" i="2"/>
  <c r="L121" i="2"/>
  <c r="L120" i="2"/>
  <c r="L119" i="2"/>
  <c r="L118" i="2"/>
  <c r="L117" i="2"/>
  <c r="L116" i="2"/>
  <c r="L115" i="2"/>
  <c r="L114" i="2"/>
  <c r="L113" i="2"/>
  <c r="L112" i="2"/>
  <c r="L111" i="2"/>
  <c r="L110" i="2"/>
  <c r="L109" i="2"/>
  <c r="L108" i="2"/>
  <c r="L107" i="2"/>
  <c r="L106" i="2"/>
  <c r="L105" i="2"/>
  <c r="L104" i="2"/>
  <c r="L103" i="2"/>
  <c r="L102" i="2"/>
  <c r="L101" i="2"/>
  <c r="L100" i="2"/>
  <c r="L99" i="2"/>
  <c r="L98" i="2"/>
  <c r="L97" i="2"/>
  <c r="L96" i="2"/>
  <c r="L95" i="2"/>
  <c r="L94" i="2"/>
  <c r="L93" i="2"/>
  <c r="L92" i="2"/>
  <c r="L91" i="2"/>
  <c r="L90" i="2"/>
  <c r="L89" i="2"/>
  <c r="L88" i="2"/>
  <c r="L87" i="2"/>
  <c r="L86" i="2"/>
  <c r="L85" i="2"/>
  <c r="L84" i="2"/>
  <c r="L83" i="2"/>
  <c r="L82" i="2"/>
  <c r="L81" i="2"/>
  <c r="L80" i="2"/>
  <c r="L79" i="2"/>
  <c r="L78" i="2"/>
  <c r="L77" i="2"/>
  <c r="L76" i="2"/>
  <c r="L75" i="2"/>
  <c r="L74" i="2"/>
  <c r="L73" i="2"/>
  <c r="L72" i="2"/>
  <c r="L71" i="2"/>
  <c r="L70" i="2"/>
  <c r="L69" i="2"/>
  <c r="L68" i="2"/>
  <c r="L67" i="2"/>
  <c r="L66" i="2"/>
  <c r="L65" i="2"/>
  <c r="L64" i="2"/>
  <c r="L63" i="2"/>
  <c r="L62" i="2"/>
  <c r="L61" i="2"/>
  <c r="L60" i="2"/>
  <c r="L59" i="2"/>
  <c r="L58" i="2"/>
  <c r="L57" i="2"/>
  <c r="L56" i="2"/>
  <c r="L55" i="2"/>
  <c r="L54" i="2"/>
  <c r="L53" i="2"/>
  <c r="L52" i="2"/>
  <c r="L51" i="2"/>
  <c r="L50" i="2"/>
  <c r="L49" i="2"/>
  <c r="L48" i="2"/>
  <c r="L47" i="2"/>
  <c r="L46" i="2"/>
  <c r="L45" i="2"/>
  <c r="L44" i="2"/>
  <c r="L43" i="2"/>
  <c r="L42" i="2"/>
  <c r="L41" i="2"/>
  <c r="L40" i="2"/>
  <c r="L39" i="2"/>
  <c r="L38" i="2"/>
  <c r="L37" i="2"/>
  <c r="L36" i="2"/>
  <c r="L35" i="2"/>
  <c r="L34" i="2"/>
  <c r="L33" i="2"/>
  <c r="L32" i="2"/>
  <c r="L31" i="2"/>
  <c r="L30" i="2"/>
  <c r="L29" i="2"/>
  <c r="L28" i="2"/>
  <c r="L27" i="2"/>
  <c r="L26" i="2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L7" i="2"/>
  <c r="L6" i="2"/>
  <c r="L5" i="2"/>
  <c r="J5" i="2"/>
  <c r="I79" i="2" s="1"/>
  <c r="P79" i="2" s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4" i="1"/>
  <c r="M9" i="2" l="1"/>
  <c r="Q59" i="2" s="1"/>
  <c r="I121" i="2"/>
  <c r="P121" i="2" s="1"/>
  <c r="I41" i="2"/>
  <c r="P41" i="2" s="1"/>
  <c r="I21" i="2"/>
  <c r="P21" i="2" s="1"/>
  <c r="I81" i="2"/>
  <c r="P81" i="2" s="1"/>
  <c r="I101" i="2"/>
  <c r="P101" i="2" s="1"/>
  <c r="I61" i="2"/>
  <c r="P61" i="2" s="1"/>
  <c r="I120" i="2"/>
  <c r="P120" i="2" s="1"/>
  <c r="I80" i="2"/>
  <c r="P80" i="2" s="1"/>
  <c r="I60" i="2"/>
  <c r="P60" i="2" s="1"/>
  <c r="I20" i="2"/>
  <c r="P20" i="2" s="1"/>
  <c r="I99" i="2"/>
  <c r="P99" i="2" s="1"/>
  <c r="I39" i="2"/>
  <c r="P39" i="2" s="1"/>
  <c r="I118" i="2"/>
  <c r="P118" i="2" s="1"/>
  <c r="I58" i="2"/>
  <c r="P58" i="2" s="1"/>
  <c r="I97" i="2"/>
  <c r="P97" i="2" s="1"/>
  <c r="I37" i="2"/>
  <c r="P37" i="2" s="1"/>
  <c r="I76" i="2"/>
  <c r="P76" i="2" s="1"/>
  <c r="I95" i="2"/>
  <c r="P95" i="2" s="1"/>
  <c r="I75" i="2"/>
  <c r="P75" i="2" s="1"/>
  <c r="I15" i="2"/>
  <c r="P15" i="2" s="1"/>
  <c r="I114" i="2"/>
  <c r="P114" i="2" s="1"/>
  <c r="I74" i="2"/>
  <c r="P74" i="2" s="1"/>
  <c r="I54" i="2"/>
  <c r="P54" i="2" s="1"/>
  <c r="I14" i="2"/>
  <c r="P14" i="2" s="1"/>
  <c r="I93" i="2"/>
  <c r="P93" i="2" s="1"/>
  <c r="I13" i="2"/>
  <c r="P13" i="2" s="1"/>
  <c r="I112" i="2"/>
  <c r="P112" i="2" s="1"/>
  <c r="I92" i="2"/>
  <c r="P92" i="2" s="1"/>
  <c r="I32" i="2"/>
  <c r="P32" i="2" s="1"/>
  <c r="I131" i="2"/>
  <c r="P131" i="2" s="1"/>
  <c r="I130" i="2"/>
  <c r="P130" i="2" s="1"/>
  <c r="I90" i="2"/>
  <c r="P90" i="2" s="1"/>
  <c r="I70" i="2"/>
  <c r="P70" i="2" s="1"/>
  <c r="I50" i="2"/>
  <c r="P50" i="2" s="1"/>
  <c r="I10" i="2"/>
  <c r="P10" i="2" s="1"/>
  <c r="I129" i="2"/>
  <c r="P129" i="2" s="1"/>
  <c r="I69" i="2"/>
  <c r="P69" i="2" s="1"/>
  <c r="I29" i="2"/>
  <c r="P29" i="2" s="1"/>
  <c r="I108" i="2"/>
  <c r="P108" i="2" s="1"/>
  <c r="I68" i="2"/>
  <c r="P68" i="2" s="1"/>
  <c r="I48" i="2"/>
  <c r="P48" i="2" s="1"/>
  <c r="I8" i="2"/>
  <c r="P8" i="2" s="1"/>
  <c r="I127" i="2"/>
  <c r="P127" i="2" s="1"/>
  <c r="I107" i="2"/>
  <c r="P107" i="2" s="1"/>
  <c r="I87" i="2"/>
  <c r="P87" i="2" s="1"/>
  <c r="I67" i="2"/>
  <c r="P67" i="2" s="1"/>
  <c r="I47" i="2"/>
  <c r="P47" i="2" s="1"/>
  <c r="I27" i="2"/>
  <c r="P27" i="2" s="1"/>
  <c r="I7" i="2"/>
  <c r="P7" i="2" s="1"/>
  <c r="I33" i="2"/>
  <c r="P33" i="2" s="1"/>
  <c r="I109" i="2"/>
  <c r="P109" i="2" s="1"/>
  <c r="I88" i="2"/>
  <c r="P88" i="2" s="1"/>
  <c r="I126" i="2"/>
  <c r="P126" i="2" s="1"/>
  <c r="I106" i="2"/>
  <c r="P106" i="2" s="1"/>
  <c r="I86" i="2"/>
  <c r="P86" i="2" s="1"/>
  <c r="I66" i="2"/>
  <c r="P66" i="2" s="1"/>
  <c r="I46" i="2"/>
  <c r="P46" i="2" s="1"/>
  <c r="I26" i="2"/>
  <c r="P26" i="2" s="1"/>
  <c r="I6" i="2"/>
  <c r="P6" i="2" s="1"/>
  <c r="I100" i="2"/>
  <c r="P100" i="2" s="1"/>
  <c r="I40" i="2"/>
  <c r="P40" i="2" s="1"/>
  <c r="I119" i="2"/>
  <c r="P119" i="2" s="1"/>
  <c r="I59" i="2"/>
  <c r="P59" i="2" s="1"/>
  <c r="I19" i="2"/>
  <c r="P19" i="2" s="1"/>
  <c r="I98" i="2"/>
  <c r="P98" i="2" s="1"/>
  <c r="I18" i="2"/>
  <c r="P18" i="2" s="1"/>
  <c r="I117" i="2"/>
  <c r="P117" i="2" s="1"/>
  <c r="I77" i="2"/>
  <c r="P77" i="2" s="1"/>
  <c r="I17" i="2"/>
  <c r="P17" i="2" s="1"/>
  <c r="I116" i="2"/>
  <c r="P116" i="2" s="1"/>
  <c r="I56" i="2"/>
  <c r="P56" i="2" s="1"/>
  <c r="I16" i="2"/>
  <c r="P16" i="2" s="1"/>
  <c r="I135" i="2"/>
  <c r="P135" i="2" s="1"/>
  <c r="I55" i="2"/>
  <c r="P55" i="2" s="1"/>
  <c r="I94" i="2"/>
  <c r="P94" i="2" s="1"/>
  <c r="I34" i="2"/>
  <c r="P34" i="2" s="1"/>
  <c r="I73" i="2"/>
  <c r="P73" i="2" s="1"/>
  <c r="I132" i="2"/>
  <c r="P132" i="2" s="1"/>
  <c r="I72" i="2"/>
  <c r="P72" i="2" s="1"/>
  <c r="I12" i="2"/>
  <c r="P12" i="2" s="1"/>
  <c r="I111" i="2"/>
  <c r="P111" i="2" s="1"/>
  <c r="I91" i="2"/>
  <c r="P91" i="2" s="1"/>
  <c r="I71" i="2"/>
  <c r="P71" i="2" s="1"/>
  <c r="I51" i="2"/>
  <c r="P51" i="2" s="1"/>
  <c r="I31" i="2"/>
  <c r="P31" i="2" s="1"/>
  <c r="I11" i="2"/>
  <c r="P11" i="2" s="1"/>
  <c r="I110" i="2"/>
  <c r="P110" i="2" s="1"/>
  <c r="I30" i="2"/>
  <c r="P30" i="2" s="1"/>
  <c r="I89" i="2"/>
  <c r="P89" i="2" s="1"/>
  <c r="I49" i="2"/>
  <c r="P49" i="2" s="1"/>
  <c r="I9" i="2"/>
  <c r="P9" i="2" s="1"/>
  <c r="I128" i="2"/>
  <c r="P128" i="2" s="1"/>
  <c r="I28" i="2"/>
  <c r="P28" i="2" s="1"/>
  <c r="I125" i="2"/>
  <c r="P125" i="2" s="1"/>
  <c r="I105" i="2"/>
  <c r="P105" i="2" s="1"/>
  <c r="I85" i="2"/>
  <c r="P85" i="2" s="1"/>
  <c r="I65" i="2"/>
  <c r="P65" i="2" s="1"/>
  <c r="I45" i="2"/>
  <c r="P45" i="2" s="1"/>
  <c r="I25" i="2"/>
  <c r="P25" i="2" s="1"/>
  <c r="I78" i="2"/>
  <c r="P78" i="2" s="1"/>
  <c r="I38" i="2"/>
  <c r="P38" i="2" s="1"/>
  <c r="I5" i="2"/>
  <c r="P5" i="2" s="1"/>
  <c r="I57" i="2"/>
  <c r="P57" i="2" s="1"/>
  <c r="I136" i="2"/>
  <c r="P136" i="2" s="1"/>
  <c r="I96" i="2"/>
  <c r="P96" i="2" s="1"/>
  <c r="I36" i="2"/>
  <c r="P36" i="2" s="1"/>
  <c r="I115" i="2"/>
  <c r="P115" i="2" s="1"/>
  <c r="I35" i="2"/>
  <c r="P35" i="2" s="1"/>
  <c r="I134" i="2"/>
  <c r="P134" i="2" s="1"/>
  <c r="I133" i="2"/>
  <c r="P133" i="2" s="1"/>
  <c r="I113" i="2"/>
  <c r="P113" i="2" s="1"/>
  <c r="I53" i="2"/>
  <c r="P53" i="2" s="1"/>
  <c r="I52" i="2"/>
  <c r="P52" i="2" s="1"/>
  <c r="I124" i="2"/>
  <c r="P124" i="2" s="1"/>
  <c r="I104" i="2"/>
  <c r="P104" i="2" s="1"/>
  <c r="I84" i="2"/>
  <c r="P84" i="2" s="1"/>
  <c r="I64" i="2"/>
  <c r="P64" i="2" s="1"/>
  <c r="I44" i="2"/>
  <c r="P44" i="2" s="1"/>
  <c r="I24" i="2"/>
  <c r="P24" i="2" s="1"/>
  <c r="I123" i="2"/>
  <c r="P123" i="2" s="1"/>
  <c r="I103" i="2"/>
  <c r="P103" i="2" s="1"/>
  <c r="I83" i="2"/>
  <c r="P83" i="2" s="1"/>
  <c r="I63" i="2"/>
  <c r="P63" i="2" s="1"/>
  <c r="I43" i="2"/>
  <c r="P43" i="2" s="1"/>
  <c r="I23" i="2"/>
  <c r="P23" i="2" s="1"/>
  <c r="I122" i="2"/>
  <c r="P122" i="2" s="1"/>
  <c r="I102" i="2"/>
  <c r="P102" i="2" s="1"/>
  <c r="I82" i="2"/>
  <c r="P82" i="2" s="1"/>
  <c r="I62" i="2"/>
  <c r="P62" i="2" s="1"/>
  <c r="I42" i="2"/>
  <c r="P42" i="2" s="1"/>
  <c r="I22" i="2"/>
  <c r="P22" i="2" s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M4" i="1" s="1"/>
  <c r="Q111" i="2" l="1"/>
  <c r="Q62" i="2"/>
  <c r="Q101" i="2"/>
  <c r="Q109" i="2"/>
  <c r="Q96" i="2"/>
  <c r="Q53" i="2"/>
  <c r="Q92" i="2"/>
  <c r="Q116" i="2"/>
  <c r="Q12" i="2"/>
  <c r="Q125" i="2"/>
  <c r="Q25" i="2"/>
  <c r="Q69" i="2"/>
  <c r="Q23" i="2"/>
  <c r="Q17" i="2"/>
  <c r="Q132" i="2"/>
  <c r="Q63" i="2"/>
  <c r="Q130" i="2"/>
  <c r="Q20" i="2"/>
  <c r="Q5" i="2"/>
  <c r="Q136" i="2"/>
  <c r="Q72" i="2"/>
  <c r="Q122" i="2"/>
  <c r="Q50" i="2"/>
  <c r="Q79" i="2"/>
  <c r="Q66" i="2"/>
  <c r="Q76" i="2"/>
  <c r="Q80" i="2"/>
  <c r="Q91" i="2"/>
  <c r="Q39" i="2"/>
  <c r="Q106" i="2"/>
  <c r="Q135" i="2"/>
  <c r="Q95" i="2"/>
  <c r="Q30" i="2"/>
  <c r="Q68" i="2"/>
  <c r="Q49" i="2"/>
  <c r="Q15" i="2"/>
  <c r="Q47" i="2"/>
  <c r="Q58" i="2"/>
  <c r="Q134" i="2"/>
  <c r="Q86" i="2"/>
  <c r="Q133" i="2"/>
  <c r="Q83" i="2"/>
  <c r="Q6" i="2"/>
  <c r="Q99" i="2"/>
  <c r="Q38" i="2"/>
  <c r="Q94" i="2"/>
  <c r="Q46" i="2"/>
  <c r="Q73" i="2"/>
  <c r="Q43" i="2"/>
  <c r="Q67" i="2"/>
  <c r="Q9" i="2"/>
  <c r="Q8" i="2"/>
  <c r="Q85" i="2"/>
  <c r="Q114" i="2"/>
  <c r="Q104" i="2"/>
  <c r="Q105" i="2"/>
  <c r="Q27" i="2"/>
  <c r="Q7" i="2"/>
  <c r="Q32" i="2"/>
  <c r="Q56" i="2"/>
  <c r="Q48" i="2"/>
  <c r="Q71" i="2"/>
  <c r="Q16" i="2"/>
  <c r="Q102" i="2"/>
  <c r="Q115" i="2"/>
  <c r="Q81" i="2"/>
  <c r="Q55" i="2"/>
  <c r="Q100" i="2"/>
  <c r="Q18" i="2"/>
  <c r="Q117" i="2"/>
  <c r="Q65" i="2"/>
  <c r="Q112" i="2"/>
  <c r="Q40" i="2"/>
  <c r="Q88" i="2"/>
  <c r="Q90" i="2"/>
  <c r="Q123" i="2"/>
  <c r="Q77" i="2"/>
  <c r="Q70" i="2"/>
  <c r="Q35" i="2"/>
  <c r="Q45" i="2"/>
  <c r="Q127" i="2"/>
  <c r="Q128" i="2"/>
  <c r="Q82" i="2"/>
  <c r="Q14" i="2"/>
  <c r="Q84" i="2"/>
  <c r="Q119" i="2"/>
  <c r="Q107" i="2"/>
  <c r="Q129" i="2"/>
  <c r="Q26" i="2"/>
  <c r="Q108" i="2"/>
  <c r="Q89" i="2"/>
  <c r="Q98" i="2"/>
  <c r="Q74" i="2"/>
  <c r="Q64" i="2"/>
  <c r="Q13" i="2"/>
  <c r="Q22" i="2"/>
  <c r="K120" i="2"/>
  <c r="Q51" i="2"/>
  <c r="Q24" i="2"/>
  <c r="Q36" i="2"/>
  <c r="Q10" i="2"/>
  <c r="Q11" i="2"/>
  <c r="Q29" i="2"/>
  <c r="Q42" i="2"/>
  <c r="Q118" i="2"/>
  <c r="Q75" i="2"/>
  <c r="Q41" i="2"/>
  <c r="Q78" i="2"/>
  <c r="Q34" i="2"/>
  <c r="Q54" i="2"/>
  <c r="Q126" i="2"/>
  <c r="Q97" i="2"/>
  <c r="Q113" i="2"/>
  <c r="Q124" i="2"/>
  <c r="Q52" i="2"/>
  <c r="Q61" i="2"/>
  <c r="Q110" i="2"/>
  <c r="Q19" i="2"/>
  <c r="Q57" i="2"/>
  <c r="Q93" i="2"/>
  <c r="Q44" i="2"/>
  <c r="Q131" i="2"/>
  <c r="Q21" i="2"/>
  <c r="Q28" i="2"/>
  <c r="Q121" i="2"/>
  <c r="Q37" i="2"/>
  <c r="Q33" i="2"/>
  <c r="Q103" i="2"/>
  <c r="Q31" i="2"/>
  <c r="Q60" i="2"/>
  <c r="Q87" i="2"/>
  <c r="Q120" i="2"/>
  <c r="K28" i="2"/>
  <c r="K72" i="2"/>
  <c r="K132" i="2"/>
  <c r="K33" i="2"/>
  <c r="K93" i="2"/>
  <c r="K134" i="2"/>
  <c r="K15" i="2"/>
  <c r="K75" i="2"/>
  <c r="K39" i="2"/>
  <c r="K21" i="2"/>
  <c r="K41" i="2"/>
  <c r="K61" i="2"/>
  <c r="K81" i="2"/>
  <c r="K101" i="2"/>
  <c r="K121" i="2"/>
  <c r="K22" i="2"/>
  <c r="K42" i="2"/>
  <c r="K62" i="2"/>
  <c r="K82" i="2"/>
  <c r="K102" i="2"/>
  <c r="K122" i="2"/>
  <c r="K24" i="2"/>
  <c r="K44" i="2"/>
  <c r="K64" i="2"/>
  <c r="K84" i="2"/>
  <c r="K104" i="2"/>
  <c r="K124" i="2"/>
  <c r="K5" i="2"/>
  <c r="K25" i="2"/>
  <c r="K45" i="2"/>
  <c r="K65" i="2"/>
  <c r="K85" i="2"/>
  <c r="K105" i="2"/>
  <c r="K125" i="2"/>
  <c r="K6" i="2"/>
  <c r="K26" i="2"/>
  <c r="K46" i="2"/>
  <c r="K66" i="2"/>
  <c r="K86" i="2"/>
  <c r="K106" i="2"/>
  <c r="K126" i="2"/>
  <c r="K7" i="2"/>
  <c r="K27" i="2"/>
  <c r="K47" i="2"/>
  <c r="K67" i="2"/>
  <c r="K87" i="2"/>
  <c r="K107" i="2"/>
  <c r="K127" i="2"/>
  <c r="K83" i="2"/>
  <c r="K48" i="2"/>
  <c r="K108" i="2"/>
  <c r="K128" i="2"/>
  <c r="K9" i="2"/>
  <c r="K29" i="2"/>
  <c r="K49" i="2"/>
  <c r="K69" i="2"/>
  <c r="K89" i="2"/>
  <c r="K109" i="2"/>
  <c r="K129" i="2"/>
  <c r="K10" i="2"/>
  <c r="K30" i="2"/>
  <c r="K50" i="2"/>
  <c r="K70" i="2"/>
  <c r="K90" i="2"/>
  <c r="K110" i="2"/>
  <c r="K130" i="2"/>
  <c r="K11" i="2"/>
  <c r="K31" i="2"/>
  <c r="K51" i="2"/>
  <c r="K71" i="2"/>
  <c r="K91" i="2"/>
  <c r="K111" i="2"/>
  <c r="K131" i="2"/>
  <c r="K123" i="2"/>
  <c r="K12" i="2"/>
  <c r="K95" i="2"/>
  <c r="K36" i="2"/>
  <c r="K76" i="2"/>
  <c r="K96" i="2"/>
  <c r="K116" i="2"/>
  <c r="K136" i="2"/>
  <c r="K63" i="2"/>
  <c r="K8" i="2"/>
  <c r="K32" i="2"/>
  <c r="K92" i="2"/>
  <c r="K53" i="2"/>
  <c r="K133" i="2"/>
  <c r="K14" i="2"/>
  <c r="K54" i="2"/>
  <c r="K94" i="2"/>
  <c r="K35" i="2"/>
  <c r="K115" i="2"/>
  <c r="K16" i="2"/>
  <c r="K17" i="2"/>
  <c r="K37" i="2"/>
  <c r="K57" i="2"/>
  <c r="K77" i="2"/>
  <c r="K97" i="2"/>
  <c r="K117" i="2"/>
  <c r="K23" i="2"/>
  <c r="K103" i="2"/>
  <c r="K68" i="2"/>
  <c r="K112" i="2"/>
  <c r="K13" i="2"/>
  <c r="K113" i="2"/>
  <c r="K74" i="2"/>
  <c r="K55" i="2"/>
  <c r="K135" i="2"/>
  <c r="K56" i="2"/>
  <c r="K18" i="2"/>
  <c r="K38" i="2"/>
  <c r="K58" i="2"/>
  <c r="K78" i="2"/>
  <c r="K98" i="2"/>
  <c r="K118" i="2"/>
  <c r="K43" i="2"/>
  <c r="K88" i="2"/>
  <c r="K52" i="2"/>
  <c r="K73" i="2"/>
  <c r="K34" i="2"/>
  <c r="K114" i="2"/>
  <c r="K19" i="2"/>
  <c r="K59" i="2"/>
  <c r="K79" i="2"/>
  <c r="K99" i="2"/>
  <c r="K119" i="2"/>
  <c r="K20" i="2"/>
  <c r="K40" i="2"/>
  <c r="K60" i="2"/>
  <c r="K80" i="2"/>
  <c r="K100" i="2"/>
</calcChain>
</file>

<file path=xl/sharedStrings.xml><?xml version="1.0" encoding="utf-8"?>
<sst xmlns="http://schemas.openxmlformats.org/spreadsheetml/2006/main" count="14" uniqueCount="6">
  <si>
    <t>X</t>
  </si>
  <si>
    <t>Y</t>
  </si>
  <si>
    <t>Z</t>
  </si>
  <si>
    <t>Kugler Bench Side</t>
  </si>
  <si>
    <t>Aisle Side</t>
  </si>
  <si>
    <t>Magnet Width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</si>
</sst>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X (No ends)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'Y Locations'!$O$7:$O$136</c:f>
              <c:numCache>
                <c:formatCode>0</c:formatCode>
                <c:ptCount val="130"/>
                <c:pt idx="0">
                  <c:v>3.0005935295548527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7.0017968053190627</c:v>
                </c:pt>
                <c:pt idx="6">
                  <c:v>8.0020980296764783</c:v>
                </c:pt>
                <c:pt idx="7">
                  <c:v>9.002396416119355</c:v>
                </c:pt>
                <c:pt idx="8">
                  <c:v>10.002694802562232</c:v>
                </c:pt>
                <c:pt idx="9">
                  <c:v>11.002987107759669</c:v>
                </c:pt>
                <c:pt idx="10">
                  <c:v>12.003288332117084</c:v>
                </c:pt>
                <c:pt idx="11">
                  <c:v>13.003589961890862</c:v>
                </c:pt>
                <c:pt idx="12">
                  <c:v>14.003881861671937</c:v>
                </c:pt>
                <c:pt idx="13">
                  <c:v>15.004180248114812</c:v>
                </c:pt>
                <c:pt idx="14">
                  <c:v>16.00448187788859</c:v>
                </c:pt>
                <c:pt idx="15">
                  <c:v>17.004777021000567</c:v>
                </c:pt>
                <c:pt idx="16">
                  <c:v>18.005075407443442</c:v>
                </c:pt>
                <c:pt idx="17">
                  <c:v>19.005370550555419</c:v>
                </c:pt>
                <c:pt idx="18">
                  <c:v>20.005678666990999</c:v>
                </c:pt>
                <c:pt idx="19">
                  <c:v>21.005970566772078</c:v>
                </c:pt>
                <c:pt idx="20">
                  <c:v>22.006265709884055</c:v>
                </c:pt>
                <c:pt idx="21">
                  <c:v>23.006573420903266</c:v>
                </c:pt>
                <c:pt idx="22">
                  <c:v>24.00686572610071</c:v>
                </c:pt>
                <c:pt idx="23">
                  <c:v>25.007170193789019</c:v>
                </c:pt>
                <c:pt idx="24">
                  <c:v>26.007465336900996</c:v>
                </c:pt>
                <c:pt idx="25">
                  <c:v>27.00775764209844</c:v>
                </c:pt>
                <c:pt idx="26">
                  <c:v>28.008059271872209</c:v>
                </c:pt>
                <c:pt idx="27">
                  <c:v>29.008360496229624</c:v>
                </c:pt>
                <c:pt idx="28">
                  <c:v>30.008655639341601</c:v>
                </c:pt>
                <c:pt idx="29">
                  <c:v>31.008947944539045</c:v>
                </c:pt>
                <c:pt idx="30">
                  <c:v>32.009255655558256</c:v>
                </c:pt>
                <c:pt idx="31">
                  <c:v>33.009550798670233</c:v>
                </c:pt>
                <c:pt idx="32">
                  <c:v>34.009849185113104</c:v>
                </c:pt>
                <c:pt idx="33">
                  <c:v>35.010144328225081</c:v>
                </c:pt>
                <c:pt idx="34">
                  <c:v>36.010445957998861</c:v>
                </c:pt>
                <c:pt idx="35">
                  <c:v>37.01074434444174</c:v>
                </c:pt>
                <c:pt idx="36">
                  <c:v>38.01104597421552</c:v>
                </c:pt>
                <c:pt idx="37">
                  <c:v>39.01134111732749</c:v>
                </c:pt>
                <c:pt idx="38">
                  <c:v>40.011633017108565</c:v>
                </c:pt>
                <c:pt idx="39">
                  <c:v>41.011937890213247</c:v>
                </c:pt>
                <c:pt idx="40">
                  <c:v>42.012241952485205</c:v>
                </c:pt>
                <c:pt idx="41">
                  <c:v>43.012529798102655</c:v>
                </c:pt>
                <c:pt idx="42">
                  <c:v>44.012833860374599</c:v>
                </c:pt>
                <c:pt idx="43">
                  <c:v>45.013133868482932</c:v>
                </c:pt>
                <c:pt idx="44">
                  <c:v>46.013437930754883</c:v>
                </c:pt>
                <c:pt idx="45">
                  <c:v>47.013725776372326</c:v>
                </c:pt>
                <c:pt idx="46">
                  <c:v>48.014029838644284</c:v>
                </c:pt>
                <c:pt idx="47">
                  <c:v>49.014325792588984</c:v>
                </c:pt>
                <c:pt idx="48">
                  <c:v>50.014617692370059</c:v>
                </c:pt>
                <c:pt idx="49">
                  <c:v>51.014917700478392</c:v>
                </c:pt>
                <c:pt idx="50">
                  <c:v>52.015217708586711</c:v>
                </c:pt>
                <c:pt idx="51">
                  <c:v>53.015517716695044</c:v>
                </c:pt>
                <c:pt idx="52">
                  <c:v>54.015805562312494</c:v>
                </c:pt>
                <c:pt idx="53">
                  <c:v>55.01611367874807</c:v>
                </c:pt>
                <c:pt idx="54">
                  <c:v>56.016409632692778</c:v>
                </c:pt>
                <c:pt idx="55">
                  <c:v>57.016713694964722</c:v>
                </c:pt>
                <c:pt idx="56">
                  <c:v>58.017009648909429</c:v>
                </c:pt>
                <c:pt idx="57">
                  <c:v>59.017309657017755</c:v>
                </c:pt>
                <c:pt idx="58">
                  <c:v>60.017605610962455</c:v>
                </c:pt>
                <c:pt idx="59">
                  <c:v>61.017897510743538</c:v>
                </c:pt>
                <c:pt idx="60">
                  <c:v>62.018197518851856</c:v>
                </c:pt>
                <c:pt idx="61">
                  <c:v>63.018497526960182</c:v>
                </c:pt>
                <c:pt idx="62">
                  <c:v>64.01879348090489</c:v>
                </c:pt>
                <c:pt idx="63">
                  <c:v>65.019097543176841</c:v>
                </c:pt>
                <c:pt idx="64">
                  <c:v>66.019393497121541</c:v>
                </c:pt>
                <c:pt idx="65">
                  <c:v>67.019693505229867</c:v>
                </c:pt>
                <c:pt idx="66">
                  <c:v>68.019989459174568</c:v>
                </c:pt>
                <c:pt idx="67">
                  <c:v>69.020285413119268</c:v>
                </c:pt>
                <c:pt idx="68">
                  <c:v>70.020585421227594</c:v>
                </c:pt>
                <c:pt idx="69">
                  <c:v>71.020881375172294</c:v>
                </c:pt>
                <c:pt idx="70">
                  <c:v>72.02118138328062</c:v>
                </c:pt>
                <c:pt idx="71">
                  <c:v>73.021485445552571</c:v>
                </c:pt>
                <c:pt idx="72">
                  <c:v>74.02177734533366</c:v>
                </c:pt>
                <c:pt idx="73">
                  <c:v>75.022073299278361</c:v>
                </c:pt>
                <c:pt idx="74">
                  <c:v>76.022377361550312</c:v>
                </c:pt>
                <c:pt idx="75">
                  <c:v>77.022673315495013</c:v>
                </c:pt>
                <c:pt idx="76">
                  <c:v>78.022973323603338</c:v>
                </c:pt>
                <c:pt idx="77">
                  <c:v>79.023273331711664</c:v>
                </c:pt>
                <c:pt idx="78">
                  <c:v>80.023569285656365</c:v>
                </c:pt>
                <c:pt idx="79">
                  <c:v>81.02386929376469</c:v>
                </c:pt>
                <c:pt idx="80">
                  <c:v>82.024169301873016</c:v>
                </c:pt>
                <c:pt idx="81">
                  <c:v>83.024465255817717</c:v>
                </c:pt>
                <c:pt idx="82">
                  <c:v>84.024761209762417</c:v>
                </c:pt>
                <c:pt idx="83">
                  <c:v>85.025061217870757</c:v>
                </c:pt>
                <c:pt idx="84">
                  <c:v>86.025361225979083</c:v>
                </c:pt>
                <c:pt idx="85">
                  <c:v>87.025657179923783</c:v>
                </c:pt>
                <c:pt idx="86">
                  <c:v>88.025957188032109</c:v>
                </c:pt>
                <c:pt idx="87">
                  <c:v>89.02624908781317</c:v>
                </c:pt>
                <c:pt idx="88">
                  <c:v>90.02654909592151</c:v>
                </c:pt>
                <c:pt idx="89">
                  <c:v>91.026849104029836</c:v>
                </c:pt>
                <c:pt idx="90">
                  <c:v>92.027149112138162</c:v>
                </c:pt>
                <c:pt idx="91">
                  <c:v>93.027449120246487</c:v>
                </c:pt>
                <c:pt idx="92">
                  <c:v>94.027741020027577</c:v>
                </c:pt>
                <c:pt idx="93">
                  <c:v>95.028041028135888</c:v>
                </c:pt>
                <c:pt idx="94">
                  <c:v>96.028341036244214</c:v>
                </c:pt>
                <c:pt idx="95">
                  <c:v>97.028636990188915</c:v>
                </c:pt>
                <c:pt idx="96">
                  <c:v>98.028936998297254</c:v>
                </c:pt>
                <c:pt idx="97">
                  <c:v>99.029232952241941</c:v>
                </c:pt>
                <c:pt idx="98">
                  <c:v>100.02954106867753</c:v>
                </c:pt>
                <c:pt idx="99">
                  <c:v>101.02983296845861</c:v>
                </c:pt>
                <c:pt idx="100">
                  <c:v>102.03012892240331</c:v>
                </c:pt>
                <c:pt idx="101">
                  <c:v>103.03042487634801</c:v>
                </c:pt>
                <c:pt idx="102">
                  <c:v>104.03072893861996</c:v>
                </c:pt>
                <c:pt idx="103">
                  <c:v>105.03102083840103</c:v>
                </c:pt>
                <c:pt idx="104">
                  <c:v>106.03132490067298</c:v>
                </c:pt>
                <c:pt idx="105">
                  <c:v>107.03162085461769</c:v>
                </c:pt>
                <c:pt idx="106">
                  <c:v>108.03192086272601</c:v>
                </c:pt>
                <c:pt idx="107">
                  <c:v>109.03221681667071</c:v>
                </c:pt>
                <c:pt idx="108">
                  <c:v>110.03251682477905</c:v>
                </c:pt>
                <c:pt idx="109">
                  <c:v>111.03281683288738</c:v>
                </c:pt>
                <c:pt idx="110">
                  <c:v>112.03311278683208</c:v>
                </c:pt>
                <c:pt idx="111">
                  <c:v>113.03340874077678</c:v>
                </c:pt>
                <c:pt idx="112">
                  <c:v>114.03371280304873</c:v>
                </c:pt>
                <c:pt idx="113">
                  <c:v>115.03400875699343</c:v>
                </c:pt>
                <c:pt idx="114">
                  <c:v>116.03430471093812</c:v>
                </c:pt>
                <c:pt idx="115">
                  <c:v>117.03460471904646</c:v>
                </c:pt>
                <c:pt idx="116">
                  <c:v>118.03490472715478</c:v>
                </c:pt>
                <c:pt idx="117">
                  <c:v>119.03519662693586</c:v>
                </c:pt>
                <c:pt idx="118">
                  <c:v>120.03549663504418</c:v>
                </c:pt>
                <c:pt idx="119">
                  <c:v>121.03579664315251</c:v>
                </c:pt>
                <c:pt idx="120">
                  <c:v>122.03609259709721</c:v>
                </c:pt>
                <c:pt idx="121">
                  <c:v>123.03639665936916</c:v>
                </c:pt>
                <c:pt idx="122">
                  <c:v>124.03668855915025</c:v>
                </c:pt>
                <c:pt idx="123">
                  <c:v>125.03699262142219</c:v>
                </c:pt>
                <c:pt idx="124">
                  <c:v>126.03728857536689</c:v>
                </c:pt>
                <c:pt idx="125">
                  <c:v>127.03759263763885</c:v>
                </c:pt>
                <c:pt idx="126">
                  <c:v>128.03816184221196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</c:numCache>
            </c:numRef>
          </c:xVal>
          <c:yVal>
            <c:numRef>
              <c:f>'Y Locations'!$Q$7:$Q$136</c:f>
              <c:numCache>
                <c:formatCode>0</c:formatCode>
                <c:ptCount val="130"/>
                <c:pt idx="0">
                  <c:v>-128.62560911192668</c:v>
                </c:pt>
                <c:pt idx="1">
                  <c:v>-60.741907255123408</c:v>
                </c:pt>
                <c:pt idx="2">
                  <c:v>69.078185483864701</c:v>
                </c:pt>
                <c:pt idx="3">
                  <c:v>-54.338064516123019</c:v>
                </c:pt>
                <c:pt idx="4">
                  <c:v>35.825685483868284</c:v>
                </c:pt>
                <c:pt idx="5">
                  <c:v>-27.250564516122928</c:v>
                </c:pt>
                <c:pt idx="6">
                  <c:v>16.022904733046719</c:v>
                </c:pt>
                <c:pt idx="7">
                  <c:v>-33.963392333259172</c:v>
                </c:pt>
                <c:pt idx="8">
                  <c:v>16.980311043850172</c:v>
                </c:pt>
                <c:pt idx="9">
                  <c:v>-39.775985579034625</c:v>
                </c:pt>
                <c:pt idx="10">
                  <c:v>57.66771874827819</c:v>
                </c:pt>
                <c:pt idx="11">
                  <c:v>-13.958578318018475</c:v>
                </c:pt>
                <c:pt idx="12">
                  <c:v>-6.5448754476694404</c:v>
                </c:pt>
                <c:pt idx="13">
                  <c:v>-16.171171057017652</c:v>
                </c:pt>
                <c:pt idx="14">
                  <c:v>-12.757467679903051</c:v>
                </c:pt>
                <c:pt idx="15">
                  <c:v>6.1862351904535728</c:v>
                </c:pt>
                <c:pt idx="16">
                  <c:v>-15.070060925661789</c:v>
                </c:pt>
                <c:pt idx="17">
                  <c:v>2.0936424514545142</c:v>
                </c:pt>
                <c:pt idx="18">
                  <c:v>4.6173463353412849</c:v>
                </c:pt>
                <c:pt idx="19">
                  <c:v>10.421048192149968</c:v>
                </c:pt>
                <c:pt idx="20">
                  <c:v>-1.3752474171906988</c:v>
                </c:pt>
                <c:pt idx="21">
                  <c:v>-1.5715435333004306</c:v>
                </c:pt>
                <c:pt idx="22">
                  <c:v>8.6621583868538288</c:v>
                </c:pt>
                <c:pt idx="23">
                  <c:v>-21.564137285828206</c:v>
                </c:pt>
                <c:pt idx="24">
                  <c:v>-5.6904348589038509</c:v>
                </c:pt>
                <c:pt idx="25">
                  <c:v>-16.676730975013662</c:v>
                </c:pt>
                <c:pt idx="26">
                  <c:v>-10.533026647704785</c:v>
                </c:pt>
                <c:pt idx="27">
                  <c:v>-57.689323777353984</c:v>
                </c:pt>
                <c:pt idx="28">
                  <c:v>4.6243791563306509</c:v>
                </c:pt>
                <c:pt idx="29">
                  <c:v>-43.001916959770512</c:v>
                </c:pt>
                <c:pt idx="30">
                  <c:v>42.741787367537597</c:v>
                </c:pt>
                <c:pt idx="31">
                  <c:v>-22.514510712310202</c:v>
                </c:pt>
                <c:pt idx="32">
                  <c:v>42.829193171578666</c:v>
                </c:pt>
                <c:pt idx="33">
                  <c:v>-13.407103451297388</c:v>
                </c:pt>
                <c:pt idx="34">
                  <c:v>59.216600432585885</c:v>
                </c:pt>
                <c:pt idx="35">
                  <c:v>-34.349696697072041</c:v>
                </c:pt>
                <c:pt idx="36">
                  <c:v>-6.555993319949601</c:v>
                </c:pt>
                <c:pt idx="37">
                  <c:v>-6.8522904496035588</c:v>
                </c:pt>
                <c:pt idx="38">
                  <c:v>21.301413434289916</c:v>
                </c:pt>
                <c:pt idx="39">
                  <c:v>-31.964882175054647</c:v>
                </c:pt>
                <c:pt idx="40">
                  <c:v>26.058820188529982</c:v>
                </c:pt>
                <c:pt idx="41">
                  <c:v>-25.877477321207948</c:v>
                </c:pt>
                <c:pt idx="42">
                  <c:v>11.566227702911963</c:v>
                </c:pt>
                <c:pt idx="43">
                  <c:v>-15.790069806811481</c:v>
                </c:pt>
                <c:pt idx="44">
                  <c:v>31.843633316913603</c:v>
                </c:pt>
                <c:pt idx="45">
                  <c:v>-19.402664192804263</c:v>
                </c:pt>
                <c:pt idx="46">
                  <c:v>-2.7889591686880317</c:v>
                </c:pt>
                <c:pt idx="47">
                  <c:v>-10.10525667841697</c:v>
                </c:pt>
                <c:pt idx="48">
                  <c:v>6.5084470787731279</c:v>
                </c:pt>
                <c:pt idx="49">
                  <c:v>-15.617848530563712</c:v>
                </c:pt>
                <c:pt idx="50">
                  <c:v>-17.944145406823097</c:v>
                </c:pt>
                <c:pt idx="51">
                  <c:v>-10.140442283092941</c:v>
                </c:pt>
                <c:pt idx="52">
                  <c:v>3.0032608406411097</c:v>
                </c:pt>
                <c:pt idx="53">
                  <c:v>-14.073034135235552</c:v>
                </c:pt>
                <c:pt idx="54">
                  <c:v>0.26066772156639573</c:v>
                </c:pt>
                <c:pt idx="55">
                  <c:v>-16.195628521238554</c:v>
                </c:pt>
                <c:pt idx="56">
                  <c:v>11.788073969039056</c:v>
                </c:pt>
                <c:pt idx="57">
                  <c:v>-18.378222273769115</c:v>
                </c:pt>
                <c:pt idx="58">
                  <c:v>11.545480849962066</c:v>
                </c:pt>
                <c:pt idx="59">
                  <c:v>-28.990815392840766</c:v>
                </c:pt>
                <c:pt idx="60">
                  <c:v>-14.24711100218431</c:v>
                </c:pt>
                <c:pt idx="61">
                  <c:v>-31.303407878443821</c:v>
                </c:pt>
                <c:pt idx="62">
                  <c:v>-4.1397047547218415</c:v>
                </c:pt>
                <c:pt idx="63">
                  <c:v>-11.826000997514191</c:v>
                </c:pt>
                <c:pt idx="64">
                  <c:v>16.997701492745833</c:v>
                </c:pt>
                <c:pt idx="65">
                  <c:v>-18.628594750047483</c:v>
                </c:pt>
                <c:pt idx="66">
                  <c:v>15.515108373673154</c:v>
                </c:pt>
                <c:pt idx="67">
                  <c:v>29.918812130872304</c:v>
                </c:pt>
                <c:pt idx="68">
                  <c:v>-11.97748411193588</c:v>
                </c:pt>
                <c:pt idx="69">
                  <c:v>-1.8537809881940781</c:v>
                </c:pt>
                <c:pt idx="70">
                  <c:v>-27.510077231006008</c:v>
                </c:pt>
                <c:pt idx="71">
                  <c:v>-25.566374107260067</c:v>
                </c:pt>
                <c:pt idx="72">
                  <c:v>-30.212671616994161</c:v>
                </c:pt>
                <c:pt idx="73">
                  <c:v>-11.468967226332818</c:v>
                </c:pt>
                <c:pt idx="74">
                  <c:v>16.944736530865306</c:v>
                </c:pt>
                <c:pt idx="75">
                  <c:v>9.0084390211243122</c:v>
                </c:pt>
                <c:pt idx="76">
                  <c:v>-5.9478572216734777</c:v>
                </c:pt>
                <c:pt idx="77">
                  <c:v>-4.7041540979365601</c:v>
                </c:pt>
                <c:pt idx="78">
                  <c:v>8.039549025784213</c:v>
                </c:pt>
                <c:pt idx="79">
                  <c:v>-2.6167472170129393</c:v>
                </c:pt>
                <c:pt idx="80">
                  <c:v>-11.053044093279041</c:v>
                </c:pt>
                <c:pt idx="81">
                  <c:v>-4.7293409695497015</c:v>
                </c:pt>
                <c:pt idx="82">
                  <c:v>-7.7856372123503563</c:v>
                </c:pt>
                <c:pt idx="83">
                  <c:v>-21.241933455155191</c:v>
                </c:pt>
                <c:pt idx="84">
                  <c:v>0.50176966858013117</c:v>
                </c:pt>
                <c:pt idx="85">
                  <c:v>-30.054527207686998</c:v>
                </c:pt>
                <c:pt idx="86">
                  <c:v>14.059176549506509</c:v>
                </c:pt>
                <c:pt idx="87">
                  <c:v>2.49287967324166</c:v>
                </c:pt>
                <c:pt idx="88">
                  <c:v>13.786584063897276</c:v>
                </c:pt>
                <c:pt idx="89">
                  <c:v>-11.449712812372308</c:v>
                </c:pt>
                <c:pt idx="90">
                  <c:v>30.133990311365093</c:v>
                </c:pt>
                <c:pt idx="91">
                  <c:v>-20.292306564899423</c:v>
                </c:pt>
                <c:pt idx="92">
                  <c:v>28.741396558829493</c:v>
                </c:pt>
                <c:pt idx="93">
                  <c:v>-32.474899050508967</c:v>
                </c:pt>
                <c:pt idx="94">
                  <c:v>24.00880407322569</c:v>
                </c:pt>
                <c:pt idx="95">
                  <c:v>-29.317492803035627</c:v>
                </c:pt>
                <c:pt idx="96">
                  <c:v>32.386210954156311</c:v>
                </c:pt>
                <c:pt idx="97">
                  <c:v>-27.930085922106827</c:v>
                </c:pt>
                <c:pt idx="98">
                  <c:v>16.723617835087559</c:v>
                </c:pt>
                <c:pt idx="99">
                  <c:v>-19.242680308103402</c:v>
                </c:pt>
                <c:pt idx="100">
                  <c:v>18.67102408254631</c:v>
                </c:pt>
                <c:pt idx="101">
                  <c:v>-28.655272160251716</c:v>
                </c:pt>
                <c:pt idx="102">
                  <c:v>-5.3215684030602262</c:v>
                </c:pt>
                <c:pt idx="103">
                  <c:v>-15.167865912782201</c:v>
                </c:pt>
                <c:pt idx="104">
                  <c:v>-4.7941615221343916</c:v>
                </c:pt>
                <c:pt idx="105">
                  <c:v>-15.08045903185392</c:v>
                </c:pt>
                <c:pt idx="106">
                  <c:v>6.8532447253337274</c:v>
                </c:pt>
                <c:pt idx="107">
                  <c:v>-19.793052150928663</c:v>
                </c:pt>
                <c:pt idx="108">
                  <c:v>-0.54934839372799615</c:v>
                </c:pt>
                <c:pt idx="109">
                  <c:v>-7.0056452700051111</c:v>
                </c:pt>
                <c:pt idx="110">
                  <c:v>14.398057853735981</c:v>
                </c:pt>
                <c:pt idx="111">
                  <c:v>-10.318238389076011</c:v>
                </c:pt>
                <c:pt idx="112">
                  <c:v>-5.6745346318768455</c:v>
                </c:pt>
                <c:pt idx="113">
                  <c:v>-5.8408321416100115</c:v>
                </c:pt>
                <c:pt idx="114">
                  <c:v>8.8128716155974445</c:v>
                </c:pt>
                <c:pt idx="115">
                  <c:v>-2.4434246272196241</c:v>
                </c:pt>
                <c:pt idx="116">
                  <c:v>7.5702784965156802</c:v>
                </c:pt>
                <c:pt idx="117">
                  <c:v>-5.4360183797514949</c:v>
                </c:pt>
                <c:pt idx="118">
                  <c:v>-7.8223139890895794</c:v>
                </c:pt>
                <c:pt idx="119">
                  <c:v>-4.1886108653614293</c:v>
                </c:pt>
                <c:pt idx="120">
                  <c:v>7.575092258375129</c:v>
                </c:pt>
                <c:pt idx="121">
                  <c:v>3.6487960155683297</c:v>
                </c:pt>
                <c:pt idx="122">
                  <c:v>7.0324985058393246</c:v>
                </c:pt>
                <c:pt idx="123">
                  <c:v>10.666202896507816</c:v>
                </c:pt>
                <c:pt idx="124">
                  <c:v>11.609905386771711</c:v>
                </c:pt>
                <c:pt idx="125">
                  <c:v>5.5536091439709416</c:v>
                </c:pt>
                <c:pt idx="126">
                  <c:v>58.137311634240959</c:v>
                </c:pt>
                <c:pt idx="127">
                  <c:v>28.240972696022531</c:v>
                </c:pt>
                <c:pt idx="128">
                  <c:v>105.88693548387053</c:v>
                </c:pt>
                <c:pt idx="129">
                  <c:v>-8.969314516128609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AC8-4376-A985-CC412E9822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26878160"/>
        <c:axId val="1826878640"/>
      </c:scatterChart>
      <c:valAx>
        <c:axId val="182687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6878640"/>
        <c:crosses val="autoZero"/>
        <c:crossBetween val="midCat"/>
      </c:valAx>
      <c:valAx>
        <c:axId val="1826878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687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Y (no ends)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1"/>
          <c:order val="0"/>
          <c:tx>
            <c:v>C1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trendline>
            <c:spPr>
              <a:ln w="31750" cap="rnd">
                <a:solidFill>
                  <a:schemeClr val="tx1"/>
                </a:solidFill>
                <a:prstDash val="dashDot"/>
              </a:ln>
              <a:effectLst/>
            </c:spPr>
            <c:trendlineType val="linear"/>
            <c:dispRSqr val="0"/>
            <c:dispEq val="0"/>
          </c:trendline>
          <c:xVal>
            <c:numRef>
              <c:f>'Y Locations'!$O$10:$O$37</c:f>
              <c:numCache>
                <c:formatCode>0</c:formatCode>
                <c:ptCount val="28"/>
                <c:pt idx="0">
                  <c:v>5</c:v>
                </c:pt>
                <c:pt idx="1">
                  <c:v>6</c:v>
                </c:pt>
                <c:pt idx="2">
                  <c:v>7.0017968053190627</c:v>
                </c:pt>
                <c:pt idx="3">
                  <c:v>8.0020980296764783</c:v>
                </c:pt>
                <c:pt idx="4">
                  <c:v>9.002396416119355</c:v>
                </c:pt>
                <c:pt idx="5">
                  <c:v>10.002694802562232</c:v>
                </c:pt>
                <c:pt idx="6">
                  <c:v>11.002987107759669</c:v>
                </c:pt>
                <c:pt idx="7">
                  <c:v>12.003288332117084</c:v>
                </c:pt>
                <c:pt idx="8">
                  <c:v>13.003589961890862</c:v>
                </c:pt>
                <c:pt idx="9">
                  <c:v>14.003881861671937</c:v>
                </c:pt>
                <c:pt idx="10">
                  <c:v>15.004180248114812</c:v>
                </c:pt>
                <c:pt idx="11">
                  <c:v>16.00448187788859</c:v>
                </c:pt>
                <c:pt idx="12">
                  <c:v>17.004777021000567</c:v>
                </c:pt>
                <c:pt idx="13">
                  <c:v>18.005075407443442</c:v>
                </c:pt>
                <c:pt idx="14">
                  <c:v>19.005370550555419</c:v>
                </c:pt>
                <c:pt idx="15">
                  <c:v>20.005678666990999</c:v>
                </c:pt>
                <c:pt idx="16">
                  <c:v>21.005970566772078</c:v>
                </c:pt>
                <c:pt idx="17">
                  <c:v>22.006265709884055</c:v>
                </c:pt>
                <c:pt idx="18">
                  <c:v>23.006573420903266</c:v>
                </c:pt>
                <c:pt idx="19">
                  <c:v>24.00686572610071</c:v>
                </c:pt>
                <c:pt idx="20">
                  <c:v>25.007170193789019</c:v>
                </c:pt>
                <c:pt idx="21">
                  <c:v>26.007465336900996</c:v>
                </c:pt>
                <c:pt idx="22">
                  <c:v>27.00775764209844</c:v>
                </c:pt>
                <c:pt idx="23">
                  <c:v>28.008059271872209</c:v>
                </c:pt>
                <c:pt idx="24">
                  <c:v>29.008360496229624</c:v>
                </c:pt>
                <c:pt idx="25">
                  <c:v>30.008655639341601</c:v>
                </c:pt>
                <c:pt idx="26">
                  <c:v>31.008947944539045</c:v>
                </c:pt>
                <c:pt idx="27">
                  <c:v>32.009255655558256</c:v>
                </c:pt>
              </c:numCache>
            </c:numRef>
          </c:xVal>
          <c:yVal>
            <c:numRef>
              <c:f>'Y Locations'!$P$10:$P$37</c:f>
              <c:numCache>
                <c:formatCode>0</c:formatCode>
                <c:ptCount val="28"/>
                <c:pt idx="0">
                  <c:v>9.3295454546193923</c:v>
                </c:pt>
                <c:pt idx="1">
                  <c:v>-10.970454545372377</c:v>
                </c:pt>
                <c:pt idx="2">
                  <c:v>-8.9704545453912488</c:v>
                </c:pt>
                <c:pt idx="3">
                  <c:v>25.229545454607205</c:v>
                </c:pt>
                <c:pt idx="4">
                  <c:v>-10.020454545383473</c:v>
                </c:pt>
                <c:pt idx="5">
                  <c:v>34.479545454615845</c:v>
                </c:pt>
                <c:pt idx="6">
                  <c:v>-32.970454545392158</c:v>
                </c:pt>
                <c:pt idx="7">
                  <c:v>12.429545454608615</c:v>
                </c:pt>
                <c:pt idx="8">
                  <c:v>-7.3704545453949777</c:v>
                </c:pt>
                <c:pt idx="9">
                  <c:v>8.0295454546046585</c:v>
                </c:pt>
                <c:pt idx="10">
                  <c:v>-10.4704545453842</c:v>
                </c:pt>
                <c:pt idx="11">
                  <c:v>14.629545454624804</c:v>
                </c:pt>
                <c:pt idx="12">
                  <c:v>-9.6704545453860646</c:v>
                </c:pt>
                <c:pt idx="13">
                  <c:v>9.0295454546094334</c:v>
                </c:pt>
                <c:pt idx="14">
                  <c:v>-8.9704545453912488</c:v>
                </c:pt>
                <c:pt idx="15">
                  <c:v>22.429545454627942</c:v>
                </c:pt>
                <c:pt idx="16">
                  <c:v>11.229545454625622</c:v>
                </c:pt>
                <c:pt idx="17">
                  <c:v>26.529545454621939</c:v>
                </c:pt>
                <c:pt idx="18">
                  <c:v>15.429545454622939</c:v>
                </c:pt>
                <c:pt idx="19">
                  <c:v>9.429545454622712</c:v>
                </c:pt>
                <c:pt idx="20">
                  <c:v>-1.3704545453947503</c:v>
                </c:pt>
                <c:pt idx="21">
                  <c:v>2.1295454546077508</c:v>
                </c:pt>
                <c:pt idx="22">
                  <c:v>1.129545454602976</c:v>
                </c:pt>
                <c:pt idx="23">
                  <c:v>0.12954545462662281</c:v>
                </c:pt>
                <c:pt idx="24">
                  <c:v>-25.070454545385701</c:v>
                </c:pt>
                <c:pt idx="25">
                  <c:v>-24.170454545384246</c:v>
                </c:pt>
                <c:pt idx="26">
                  <c:v>1.9295454546011115</c:v>
                </c:pt>
                <c:pt idx="27">
                  <c:v>-2.5704545453777428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81A-4198-9FF6-30805179A531}"/>
            </c:ext>
          </c:extLst>
        </c:ser>
        <c:ser>
          <c:idx val="0"/>
          <c:order val="1"/>
          <c:tx>
            <c:v>C2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trendline>
            <c:spPr>
              <a:ln w="25400" cap="rnd">
                <a:solidFill>
                  <a:schemeClr val="tx1"/>
                </a:solidFill>
                <a:prstDash val="dashDot"/>
              </a:ln>
              <a:effectLst/>
            </c:spPr>
            <c:trendlineType val="linear"/>
            <c:dispRSqr val="0"/>
            <c:dispEq val="0"/>
          </c:trendline>
          <c:xVal>
            <c:numRef>
              <c:f>'Y Locations'!$O$38:$O$70</c:f>
              <c:numCache>
                <c:formatCode>0</c:formatCode>
                <c:ptCount val="33"/>
                <c:pt idx="0">
                  <c:v>33.009550798670233</c:v>
                </c:pt>
                <c:pt idx="1">
                  <c:v>34.009849185113104</c:v>
                </c:pt>
                <c:pt idx="2">
                  <c:v>35.010144328225081</c:v>
                </c:pt>
                <c:pt idx="3">
                  <c:v>36.010445957998861</c:v>
                </c:pt>
                <c:pt idx="4">
                  <c:v>37.01074434444174</c:v>
                </c:pt>
                <c:pt idx="5">
                  <c:v>38.01104597421552</c:v>
                </c:pt>
                <c:pt idx="6">
                  <c:v>39.01134111732749</c:v>
                </c:pt>
                <c:pt idx="7">
                  <c:v>40.011633017108565</c:v>
                </c:pt>
                <c:pt idx="8">
                  <c:v>41.011937890213247</c:v>
                </c:pt>
                <c:pt idx="9">
                  <c:v>42.012241952485205</c:v>
                </c:pt>
                <c:pt idx="10">
                  <c:v>43.012529798102655</c:v>
                </c:pt>
                <c:pt idx="11">
                  <c:v>44.012833860374599</c:v>
                </c:pt>
                <c:pt idx="12">
                  <c:v>45.013133868482932</c:v>
                </c:pt>
                <c:pt idx="13">
                  <c:v>46.013437930754883</c:v>
                </c:pt>
                <c:pt idx="14">
                  <c:v>47.013725776372326</c:v>
                </c:pt>
                <c:pt idx="15">
                  <c:v>48.014029838644284</c:v>
                </c:pt>
                <c:pt idx="16">
                  <c:v>49.014325792588984</c:v>
                </c:pt>
                <c:pt idx="17">
                  <c:v>50.014617692370059</c:v>
                </c:pt>
                <c:pt idx="18">
                  <c:v>51.014917700478392</c:v>
                </c:pt>
                <c:pt idx="19">
                  <c:v>52.015217708586711</c:v>
                </c:pt>
                <c:pt idx="20">
                  <c:v>53.015517716695044</c:v>
                </c:pt>
                <c:pt idx="21">
                  <c:v>54.015805562312494</c:v>
                </c:pt>
                <c:pt idx="22">
                  <c:v>55.01611367874807</c:v>
                </c:pt>
                <c:pt idx="23">
                  <c:v>56.016409632692778</c:v>
                </c:pt>
                <c:pt idx="24">
                  <c:v>57.016713694964722</c:v>
                </c:pt>
                <c:pt idx="25">
                  <c:v>58.017009648909429</c:v>
                </c:pt>
                <c:pt idx="26">
                  <c:v>59.017309657017755</c:v>
                </c:pt>
                <c:pt idx="27">
                  <c:v>60.017605610962455</c:v>
                </c:pt>
                <c:pt idx="28">
                  <c:v>61.017897510743538</c:v>
                </c:pt>
                <c:pt idx="29">
                  <c:v>62.018197518851856</c:v>
                </c:pt>
                <c:pt idx="30">
                  <c:v>63.018497526960182</c:v>
                </c:pt>
                <c:pt idx="31">
                  <c:v>64.01879348090489</c:v>
                </c:pt>
                <c:pt idx="32">
                  <c:v>65.019097543176841</c:v>
                </c:pt>
              </c:numCache>
            </c:numRef>
          </c:xVal>
          <c:yVal>
            <c:numRef>
              <c:f>'Y Locations'!$P$38:$P$70</c:f>
              <c:numCache>
                <c:formatCode>0</c:formatCode>
                <c:ptCount val="33"/>
                <c:pt idx="0">
                  <c:v>1.3295454546096153</c:v>
                </c:pt>
                <c:pt idx="1">
                  <c:v>2.9295454546058863</c:v>
                </c:pt>
                <c:pt idx="2">
                  <c:v>5.5295454546069323</c:v>
                </c:pt>
                <c:pt idx="3">
                  <c:v>1.7295454546228939</c:v>
                </c:pt>
                <c:pt idx="4">
                  <c:v>1.8295454546262135</c:v>
                </c:pt>
                <c:pt idx="5">
                  <c:v>33.929545454611798</c:v>
                </c:pt>
                <c:pt idx="6">
                  <c:v>31.029545454600793</c:v>
                </c:pt>
                <c:pt idx="7">
                  <c:v>10.329545454624167</c:v>
                </c:pt>
                <c:pt idx="8">
                  <c:v>-6.3704545453902028</c:v>
                </c:pt>
                <c:pt idx="9">
                  <c:v>21.629545454601384</c:v>
                </c:pt>
                <c:pt idx="10">
                  <c:v>-19.070454545385473</c:v>
                </c:pt>
                <c:pt idx="11">
                  <c:v>22.829545454612798</c:v>
                </c:pt>
                <c:pt idx="12">
                  <c:v>1.2295454546062956</c:v>
                </c:pt>
                <c:pt idx="13">
                  <c:v>11.829545454617119</c:v>
                </c:pt>
                <c:pt idx="14">
                  <c:v>-16.570454545387747</c:v>
                </c:pt>
                <c:pt idx="15">
                  <c:v>10.729545454609024</c:v>
                </c:pt>
                <c:pt idx="16">
                  <c:v>-11.270454545382336</c:v>
                </c:pt>
                <c:pt idx="17">
                  <c:v>11.52954545460716</c:v>
                </c:pt>
                <c:pt idx="18">
                  <c:v>-1.9704545453862465</c:v>
                </c:pt>
                <c:pt idx="19">
                  <c:v>16.629545454605932</c:v>
                </c:pt>
                <c:pt idx="20">
                  <c:v>-8.3204545453838819</c:v>
                </c:pt>
                <c:pt idx="21">
                  <c:v>11.42954545460384</c:v>
                </c:pt>
                <c:pt idx="22">
                  <c:v>-6.8704545453783794</c:v>
                </c:pt>
                <c:pt idx="23">
                  <c:v>-9.4704545453794253</c:v>
                </c:pt>
                <c:pt idx="24">
                  <c:v>7.3295454546098426</c:v>
                </c:pt>
                <c:pt idx="25">
                  <c:v>7.3295454546098426</c:v>
                </c:pt>
                <c:pt idx="26">
                  <c:v>1.9295454546011115</c:v>
                </c:pt>
                <c:pt idx="27">
                  <c:v>33.129545454613663</c:v>
                </c:pt>
                <c:pt idx="28">
                  <c:v>-10.520454545371649</c:v>
                </c:pt>
                <c:pt idx="29">
                  <c:v>-12.57045454539707</c:v>
                </c:pt>
                <c:pt idx="30">
                  <c:v>3.1295454546125256</c:v>
                </c:pt>
                <c:pt idx="31">
                  <c:v>-2.2704545453962055</c:v>
                </c:pt>
                <c:pt idx="32">
                  <c:v>4.1295454546173005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6FC-4CA8-A31C-EA60AD9D5668}"/>
            </c:ext>
          </c:extLst>
        </c:ser>
        <c:ser>
          <c:idx val="2"/>
          <c:order val="2"/>
          <c:tx>
            <c:v>C3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trendline>
            <c:spPr>
              <a:ln w="25400" cap="rnd">
                <a:solidFill>
                  <a:schemeClr val="tx1"/>
                </a:solidFill>
                <a:prstDash val="dashDot"/>
              </a:ln>
              <a:effectLst/>
            </c:spPr>
            <c:trendlineType val="linear"/>
            <c:dispRSqr val="0"/>
            <c:dispEq val="0"/>
          </c:trendline>
          <c:xVal>
            <c:numRef>
              <c:f>'Y Locations'!$O$71:$O$103</c:f>
              <c:numCache>
                <c:formatCode>0</c:formatCode>
                <c:ptCount val="33"/>
                <c:pt idx="0">
                  <c:v>66.019393497121541</c:v>
                </c:pt>
                <c:pt idx="1">
                  <c:v>67.019693505229867</c:v>
                </c:pt>
                <c:pt idx="2">
                  <c:v>68.019989459174568</c:v>
                </c:pt>
                <c:pt idx="3">
                  <c:v>69.020285413119268</c:v>
                </c:pt>
                <c:pt idx="4">
                  <c:v>70.020585421227594</c:v>
                </c:pt>
                <c:pt idx="5">
                  <c:v>71.020881375172294</c:v>
                </c:pt>
                <c:pt idx="6">
                  <c:v>72.02118138328062</c:v>
                </c:pt>
                <c:pt idx="7">
                  <c:v>73.021485445552571</c:v>
                </c:pt>
                <c:pt idx="8">
                  <c:v>74.02177734533366</c:v>
                </c:pt>
                <c:pt idx="9">
                  <c:v>75.022073299278361</c:v>
                </c:pt>
                <c:pt idx="10">
                  <c:v>76.022377361550312</c:v>
                </c:pt>
                <c:pt idx="11">
                  <c:v>77.022673315495013</c:v>
                </c:pt>
                <c:pt idx="12">
                  <c:v>78.022973323603338</c:v>
                </c:pt>
                <c:pt idx="13">
                  <c:v>79.023273331711664</c:v>
                </c:pt>
                <c:pt idx="14">
                  <c:v>80.023569285656365</c:v>
                </c:pt>
                <c:pt idx="15">
                  <c:v>81.02386929376469</c:v>
                </c:pt>
                <c:pt idx="16">
                  <c:v>82.024169301873016</c:v>
                </c:pt>
                <c:pt idx="17">
                  <c:v>83.024465255817717</c:v>
                </c:pt>
                <c:pt idx="18">
                  <c:v>84.024761209762417</c:v>
                </c:pt>
                <c:pt idx="19">
                  <c:v>85.025061217870757</c:v>
                </c:pt>
                <c:pt idx="20">
                  <c:v>86.025361225979083</c:v>
                </c:pt>
                <c:pt idx="21">
                  <c:v>87.025657179923783</c:v>
                </c:pt>
                <c:pt idx="22">
                  <c:v>88.025957188032109</c:v>
                </c:pt>
                <c:pt idx="23">
                  <c:v>89.02624908781317</c:v>
                </c:pt>
                <c:pt idx="24">
                  <c:v>90.02654909592151</c:v>
                </c:pt>
                <c:pt idx="25">
                  <c:v>91.026849104029836</c:v>
                </c:pt>
                <c:pt idx="26">
                  <c:v>92.027149112138162</c:v>
                </c:pt>
                <c:pt idx="27">
                  <c:v>93.027449120246487</c:v>
                </c:pt>
                <c:pt idx="28">
                  <c:v>94.027741020027577</c:v>
                </c:pt>
                <c:pt idx="29">
                  <c:v>95.028041028135888</c:v>
                </c:pt>
                <c:pt idx="30">
                  <c:v>96.028341036244214</c:v>
                </c:pt>
                <c:pt idx="31">
                  <c:v>97.028636990188915</c:v>
                </c:pt>
                <c:pt idx="32">
                  <c:v>98.028936998297254</c:v>
                </c:pt>
              </c:numCache>
            </c:numRef>
          </c:xVal>
          <c:yVal>
            <c:numRef>
              <c:f>'Y Locations'!$P$71:$P$103</c:f>
              <c:numCache>
                <c:formatCode>0</c:formatCode>
                <c:ptCount val="33"/>
                <c:pt idx="0">
                  <c:v>-2.9704545453910214</c:v>
                </c:pt>
                <c:pt idx="1">
                  <c:v>-1.6704545453762876</c:v>
                </c:pt>
                <c:pt idx="2">
                  <c:v>11.829545454617119</c:v>
                </c:pt>
                <c:pt idx="3">
                  <c:v>-1.5704545453729679</c:v>
                </c:pt>
                <c:pt idx="4">
                  <c:v>3.6295454546007022</c:v>
                </c:pt>
                <c:pt idx="5">
                  <c:v>-10.970454545372377</c:v>
                </c:pt>
                <c:pt idx="6">
                  <c:v>23.129545454622757</c:v>
                </c:pt>
                <c:pt idx="7">
                  <c:v>2.4295454546177098</c:v>
                </c:pt>
                <c:pt idx="8">
                  <c:v>2.6295454546243491</c:v>
                </c:pt>
                <c:pt idx="9">
                  <c:v>6.1295454546268502</c:v>
                </c:pt>
                <c:pt idx="10">
                  <c:v>10.629545454605704</c:v>
                </c:pt>
                <c:pt idx="11">
                  <c:v>-2.1704545453928858</c:v>
                </c:pt>
                <c:pt idx="12">
                  <c:v>19.829545454626896</c:v>
                </c:pt>
                <c:pt idx="13">
                  <c:v>6.7295454546183464</c:v>
                </c:pt>
                <c:pt idx="14">
                  <c:v>21.229545454616527</c:v>
                </c:pt>
                <c:pt idx="15">
                  <c:v>19.929545454601794</c:v>
                </c:pt>
                <c:pt idx="16">
                  <c:v>6.2295454546017481</c:v>
                </c:pt>
                <c:pt idx="17">
                  <c:v>9.9295454546108886</c:v>
                </c:pt>
                <c:pt idx="18">
                  <c:v>-4.1704545453740138</c:v>
                </c:pt>
                <c:pt idx="19">
                  <c:v>-1.170454545388111</c:v>
                </c:pt>
                <c:pt idx="20">
                  <c:v>-1.6204545453888386</c:v>
                </c:pt>
                <c:pt idx="21">
                  <c:v>-1.2704545453914307</c:v>
                </c:pt>
                <c:pt idx="22">
                  <c:v>22.029545454614663</c:v>
                </c:pt>
                <c:pt idx="23">
                  <c:v>3.9295454546106612</c:v>
                </c:pt>
                <c:pt idx="24">
                  <c:v>14.829545454603021</c:v>
                </c:pt>
                <c:pt idx="25">
                  <c:v>5.4295454546036126</c:v>
                </c:pt>
                <c:pt idx="26">
                  <c:v>11.629545454610479</c:v>
                </c:pt>
                <c:pt idx="27">
                  <c:v>-4.2704545453773335</c:v>
                </c:pt>
                <c:pt idx="28">
                  <c:v>1.7295454546228939</c:v>
                </c:pt>
                <c:pt idx="29">
                  <c:v>-0.47045454539329512</c:v>
                </c:pt>
                <c:pt idx="30">
                  <c:v>7.1295454546032033</c:v>
                </c:pt>
                <c:pt idx="31">
                  <c:v>-8.2704545453964329</c:v>
                </c:pt>
                <c:pt idx="32">
                  <c:v>19.929545454601794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6FC-4CA8-A31C-EA60AD9D5668}"/>
            </c:ext>
          </c:extLst>
        </c:ser>
        <c:ser>
          <c:idx val="3"/>
          <c:order val="3"/>
          <c:tx>
            <c:v>C4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trendline>
            <c:spPr>
              <a:ln w="25400" cap="rnd">
                <a:solidFill>
                  <a:schemeClr val="tx1"/>
                </a:solidFill>
                <a:prstDash val="dashDot"/>
              </a:ln>
              <a:effectLst/>
            </c:spPr>
            <c:trendlineType val="linear"/>
            <c:dispRSqr val="0"/>
            <c:dispEq val="0"/>
          </c:trendline>
          <c:xVal>
            <c:numRef>
              <c:f>'Y Locations'!$O$104:$O$132</c:f>
              <c:numCache>
                <c:formatCode>0</c:formatCode>
                <c:ptCount val="29"/>
                <c:pt idx="0">
                  <c:v>99.029232952241941</c:v>
                </c:pt>
                <c:pt idx="1">
                  <c:v>100.02954106867753</c:v>
                </c:pt>
                <c:pt idx="2">
                  <c:v>101.02983296845861</c:v>
                </c:pt>
                <c:pt idx="3">
                  <c:v>102.03012892240331</c:v>
                </c:pt>
                <c:pt idx="4">
                  <c:v>103.03042487634801</c:v>
                </c:pt>
                <c:pt idx="5">
                  <c:v>104.03072893861996</c:v>
                </c:pt>
                <c:pt idx="6">
                  <c:v>105.03102083840103</c:v>
                </c:pt>
                <c:pt idx="7">
                  <c:v>106.03132490067298</c:v>
                </c:pt>
                <c:pt idx="8">
                  <c:v>107.03162085461769</c:v>
                </c:pt>
                <c:pt idx="9">
                  <c:v>108.03192086272601</c:v>
                </c:pt>
                <c:pt idx="10">
                  <c:v>109.03221681667071</c:v>
                </c:pt>
                <c:pt idx="11">
                  <c:v>110.03251682477905</c:v>
                </c:pt>
                <c:pt idx="12">
                  <c:v>111.03281683288738</c:v>
                </c:pt>
                <c:pt idx="13">
                  <c:v>112.03311278683208</c:v>
                </c:pt>
                <c:pt idx="14">
                  <c:v>113.03340874077678</c:v>
                </c:pt>
                <c:pt idx="15">
                  <c:v>114.03371280304873</c:v>
                </c:pt>
                <c:pt idx="16">
                  <c:v>115.03400875699343</c:v>
                </c:pt>
                <c:pt idx="17">
                  <c:v>116.03430471093812</c:v>
                </c:pt>
                <c:pt idx="18">
                  <c:v>117.03460471904646</c:v>
                </c:pt>
                <c:pt idx="19">
                  <c:v>118.03490472715478</c:v>
                </c:pt>
                <c:pt idx="20">
                  <c:v>119.03519662693586</c:v>
                </c:pt>
                <c:pt idx="21">
                  <c:v>120.03549663504418</c:v>
                </c:pt>
                <c:pt idx="22">
                  <c:v>121.03579664315251</c:v>
                </c:pt>
                <c:pt idx="23">
                  <c:v>122.03609259709721</c:v>
                </c:pt>
                <c:pt idx="24">
                  <c:v>123.03639665936916</c:v>
                </c:pt>
                <c:pt idx="25">
                  <c:v>124.03668855915025</c:v>
                </c:pt>
                <c:pt idx="26">
                  <c:v>125.03699262142219</c:v>
                </c:pt>
                <c:pt idx="27">
                  <c:v>126.03728857536689</c:v>
                </c:pt>
                <c:pt idx="28">
                  <c:v>127.03759263763885</c:v>
                </c:pt>
              </c:numCache>
            </c:numRef>
          </c:xVal>
          <c:yVal>
            <c:numRef>
              <c:f>'Y Locations'!$P$104:$P$132</c:f>
              <c:numCache>
                <c:formatCode>0</c:formatCode>
                <c:ptCount val="29"/>
                <c:pt idx="0">
                  <c:v>-4.1704545453740138</c:v>
                </c:pt>
                <c:pt idx="1">
                  <c:v>26.12954545460866</c:v>
                </c:pt>
                <c:pt idx="2">
                  <c:v>-2.1704545453928858</c:v>
                </c:pt>
                <c:pt idx="3">
                  <c:v>24.029545454624213</c:v>
                </c:pt>
                <c:pt idx="4">
                  <c:v>-10.770454545394159</c:v>
                </c:pt>
                <c:pt idx="5">
                  <c:v>23.229545454626077</c:v>
                </c:pt>
                <c:pt idx="6">
                  <c:v>-7.6704545453765149</c:v>
                </c:pt>
                <c:pt idx="7">
                  <c:v>29.229545454626304</c:v>
                </c:pt>
                <c:pt idx="8">
                  <c:v>8.6295454546245765</c:v>
                </c:pt>
                <c:pt idx="9">
                  <c:v>25.229545454607205</c:v>
                </c:pt>
                <c:pt idx="10">
                  <c:v>-6.7704545453750598</c:v>
                </c:pt>
                <c:pt idx="11">
                  <c:v>23.529545454607614</c:v>
                </c:pt>
                <c:pt idx="12">
                  <c:v>-4.1704545453740138</c:v>
                </c:pt>
                <c:pt idx="13">
                  <c:v>8.9295454546061137</c:v>
                </c:pt>
                <c:pt idx="14">
                  <c:v>-18.370454545390658</c:v>
                </c:pt>
                <c:pt idx="15">
                  <c:v>48.029545454625122</c:v>
                </c:pt>
                <c:pt idx="16">
                  <c:v>3.029545454609206</c:v>
                </c:pt>
                <c:pt idx="17">
                  <c:v>10.429545454627487</c:v>
                </c:pt>
                <c:pt idx="18">
                  <c:v>-9.0704545453945684</c:v>
                </c:pt>
                <c:pt idx="19">
                  <c:v>-2.0704545453895662</c:v>
                </c:pt>
                <c:pt idx="20">
                  <c:v>-0.87045454537815203</c:v>
                </c:pt>
                <c:pt idx="21">
                  <c:v>-6.5204545453809715</c:v>
                </c:pt>
                <c:pt idx="22">
                  <c:v>-26.270454545397115</c:v>
                </c:pt>
                <c:pt idx="23">
                  <c:v>10.529545454602385</c:v>
                </c:pt>
                <c:pt idx="24">
                  <c:v>-9.3704545453761057</c:v>
                </c:pt>
                <c:pt idx="25">
                  <c:v>33.829545454608478</c:v>
                </c:pt>
                <c:pt idx="26">
                  <c:v>-7.0704545453850187</c:v>
                </c:pt>
                <c:pt idx="27">
                  <c:v>32.329545454615527</c:v>
                </c:pt>
                <c:pt idx="28">
                  <c:v>-69.820454545379107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6FC-4CA8-A31C-EA60AD9D56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85257552"/>
        <c:axId val="1785258032"/>
      </c:scatterChart>
      <c:valAx>
        <c:axId val="17852575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5258032"/>
        <c:crosses val="autoZero"/>
        <c:crossBetween val="midCat"/>
      </c:valAx>
      <c:valAx>
        <c:axId val="1785258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52575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371474</xdr:colOff>
      <xdr:row>24</xdr:row>
      <xdr:rowOff>76200</xdr:rowOff>
    </xdr:from>
    <xdr:to>
      <xdr:col>34</xdr:col>
      <xdr:colOff>295275</xdr:colOff>
      <xdr:row>38</xdr:row>
      <xdr:rowOff>152400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B6824B0F-780E-9876-CD28-8D92E35EBE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333375</xdr:colOff>
      <xdr:row>5</xdr:row>
      <xdr:rowOff>71437</xdr:rowOff>
    </xdr:from>
    <xdr:to>
      <xdr:col>34</xdr:col>
      <xdr:colOff>333375</xdr:colOff>
      <xdr:row>24</xdr:row>
      <xdr:rowOff>85725</xdr:rowOff>
    </xdr:to>
    <xdr:grpSp>
      <xdr:nvGrpSpPr>
        <xdr:cNvPr id="18" name="Group 17">
          <a:extLst>
            <a:ext uri="{FF2B5EF4-FFF2-40B4-BE49-F238E27FC236}">
              <a16:creationId xmlns:a16="http://schemas.microsoft.com/office/drawing/2014/main" id="{3BD730AB-02B5-5B16-79D7-5D2A6847C26B}"/>
            </a:ext>
          </a:extLst>
        </xdr:cNvPr>
        <xdr:cNvGrpSpPr/>
      </xdr:nvGrpSpPr>
      <xdr:grpSpPr>
        <a:xfrm>
          <a:off x="11306175" y="1023937"/>
          <a:ext cx="9753600" cy="3633788"/>
          <a:chOff x="9324975" y="842962"/>
          <a:chExt cx="9753600" cy="3633788"/>
        </a:xfrm>
      </xdr:grpSpPr>
      <xdr:grpSp>
        <xdr:nvGrpSpPr>
          <xdr:cNvPr id="11" name="Group 10">
            <a:extLst>
              <a:ext uri="{FF2B5EF4-FFF2-40B4-BE49-F238E27FC236}">
                <a16:creationId xmlns:a16="http://schemas.microsoft.com/office/drawing/2014/main" id="{3E628088-BF24-E022-E463-347DDB67257C}"/>
              </a:ext>
            </a:extLst>
          </xdr:cNvPr>
          <xdr:cNvGrpSpPr/>
        </xdr:nvGrpSpPr>
        <xdr:grpSpPr>
          <a:xfrm>
            <a:off x="9324975" y="842962"/>
            <a:ext cx="9753600" cy="3633788"/>
            <a:chOff x="9324975" y="842962"/>
            <a:chExt cx="9753600" cy="3633788"/>
          </a:xfrm>
        </xdr:grpSpPr>
        <xdr:graphicFrame macro="">
          <xdr:nvGraphicFramePr>
            <xdr:cNvPr id="2" name="Chart 1">
              <a:extLst>
                <a:ext uri="{FF2B5EF4-FFF2-40B4-BE49-F238E27FC236}">
                  <a16:creationId xmlns:a16="http://schemas.microsoft.com/office/drawing/2014/main" id="{2179D4BF-4FE3-D898-0D19-27B0A768F612}"/>
                </a:ext>
              </a:extLst>
            </xdr:cNvPr>
            <xdr:cNvGraphicFramePr/>
          </xdr:nvGraphicFramePr>
          <xdr:xfrm>
            <a:off x="9324975" y="842962"/>
            <a:ext cx="9753600" cy="2967038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"/>
            </a:graphicData>
          </a:graphic>
        </xdr:graphicFrame>
        <xdr:grpSp>
          <xdr:nvGrpSpPr>
            <xdr:cNvPr id="3" name="Group 2">
              <a:extLst>
                <a:ext uri="{FF2B5EF4-FFF2-40B4-BE49-F238E27FC236}">
                  <a16:creationId xmlns:a16="http://schemas.microsoft.com/office/drawing/2014/main" id="{B62F9072-E66E-CFDB-DDA7-F577947AAD83}"/>
                </a:ext>
              </a:extLst>
            </xdr:cNvPr>
            <xdr:cNvGrpSpPr/>
          </xdr:nvGrpSpPr>
          <xdr:grpSpPr>
            <a:xfrm>
              <a:off x="9734550" y="1333500"/>
              <a:ext cx="8734425" cy="3143250"/>
              <a:chOff x="8315325" y="1362075"/>
              <a:chExt cx="8734425" cy="3143250"/>
            </a:xfrm>
          </xdr:grpSpPr>
          <xdr:sp macro="" textlink="">
            <xdr:nvSpPr>
              <xdr:cNvPr id="4" name="Rectangle 3">
                <a:extLst>
                  <a:ext uri="{FF2B5EF4-FFF2-40B4-BE49-F238E27FC236}">
                    <a16:creationId xmlns:a16="http://schemas.microsoft.com/office/drawing/2014/main" id="{685D3A9F-08D9-754E-4CD0-1CCFCE5D09FD}"/>
                  </a:ext>
                </a:extLst>
              </xdr:cNvPr>
              <xdr:cNvSpPr/>
            </xdr:nvSpPr>
            <xdr:spPr>
              <a:xfrm>
                <a:off x="8315325" y="3952875"/>
                <a:ext cx="2819400" cy="266700"/>
              </a:xfrm>
              <a:prstGeom prst="rect">
                <a:avLst/>
              </a:prstGeom>
              <a:solidFill>
                <a:schemeClr val="accent4">
                  <a:lumMod val="40000"/>
                  <a:lumOff val="6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r>
                  <a:rPr lang="en-US" sz="1100">
                    <a:solidFill>
                      <a:sysClr val="windowText" lastClr="000000"/>
                    </a:solidFill>
                  </a:rPr>
                  <a:t>Tuning</a:t>
                </a:r>
                <a:r>
                  <a:rPr lang="en-US" sz="1100"/>
                  <a:t> </a:t>
                </a:r>
                <a:r>
                  <a:rPr lang="en-US" sz="1100">
                    <a:solidFill>
                      <a:sysClr val="windowText" lastClr="000000"/>
                    </a:solidFill>
                  </a:rPr>
                  <a:t>fixture</a:t>
                </a:r>
              </a:p>
            </xdr:txBody>
          </xdr:sp>
          <xdr:sp macro="" textlink="">
            <xdr:nvSpPr>
              <xdr:cNvPr id="5" name="Rectangle 4">
                <a:extLst>
                  <a:ext uri="{FF2B5EF4-FFF2-40B4-BE49-F238E27FC236}">
                    <a16:creationId xmlns:a16="http://schemas.microsoft.com/office/drawing/2014/main" id="{A05E5098-07C5-46A3-92E6-EEF86F7939C3}"/>
                  </a:ext>
                </a:extLst>
              </xdr:cNvPr>
              <xdr:cNvSpPr/>
            </xdr:nvSpPr>
            <xdr:spPr>
              <a:xfrm>
                <a:off x="11134725" y="3962400"/>
                <a:ext cx="2819400" cy="266700"/>
              </a:xfrm>
              <a:prstGeom prst="rect">
                <a:avLst/>
              </a:prstGeom>
              <a:solidFill>
                <a:schemeClr val="accent4">
                  <a:lumMod val="40000"/>
                  <a:lumOff val="6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6" name="Rectangle 5">
                <a:extLst>
                  <a:ext uri="{FF2B5EF4-FFF2-40B4-BE49-F238E27FC236}">
                    <a16:creationId xmlns:a16="http://schemas.microsoft.com/office/drawing/2014/main" id="{7B96D70A-A52D-458E-A4CA-A1337B05C052}"/>
                  </a:ext>
                </a:extLst>
              </xdr:cNvPr>
              <xdr:cNvSpPr/>
            </xdr:nvSpPr>
            <xdr:spPr>
              <a:xfrm>
                <a:off x="13963650" y="3962400"/>
                <a:ext cx="3086100" cy="266700"/>
              </a:xfrm>
              <a:prstGeom prst="rect">
                <a:avLst/>
              </a:prstGeom>
              <a:solidFill>
                <a:schemeClr val="accent4">
                  <a:lumMod val="40000"/>
                  <a:lumOff val="6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7" name="Rectangle 6">
                <a:extLst>
                  <a:ext uri="{FF2B5EF4-FFF2-40B4-BE49-F238E27FC236}">
                    <a16:creationId xmlns:a16="http://schemas.microsoft.com/office/drawing/2014/main" id="{E14BCAC4-8497-4553-A820-C349BC068EF5}"/>
                  </a:ext>
                </a:extLst>
              </xdr:cNvPr>
              <xdr:cNvSpPr/>
            </xdr:nvSpPr>
            <xdr:spPr>
              <a:xfrm>
                <a:off x="8315325" y="3676650"/>
                <a:ext cx="2105025" cy="266700"/>
              </a:xfrm>
              <a:prstGeom prst="rect">
                <a:avLst/>
              </a:prstGeom>
              <a:solidFill>
                <a:schemeClr val="accent3">
                  <a:lumMod val="20000"/>
                  <a:lumOff val="8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r>
                  <a:rPr lang="en-US" sz="1100">
                    <a:solidFill>
                      <a:sysClr val="windowText" lastClr="000000"/>
                    </a:solidFill>
                  </a:rPr>
                  <a:t>Carrier</a:t>
                </a:r>
              </a:p>
            </xdr:txBody>
          </xdr:sp>
          <xdr:sp macro="" textlink="">
            <xdr:nvSpPr>
              <xdr:cNvPr id="8" name="Rectangle 7">
                <a:extLst>
                  <a:ext uri="{FF2B5EF4-FFF2-40B4-BE49-F238E27FC236}">
                    <a16:creationId xmlns:a16="http://schemas.microsoft.com/office/drawing/2014/main" id="{25D60A97-F7DC-418F-8762-752E0E9DAF85}"/>
                  </a:ext>
                </a:extLst>
              </xdr:cNvPr>
              <xdr:cNvSpPr/>
            </xdr:nvSpPr>
            <xdr:spPr>
              <a:xfrm>
                <a:off x="10420350" y="3686175"/>
                <a:ext cx="2152649" cy="266700"/>
              </a:xfrm>
              <a:prstGeom prst="rect">
                <a:avLst/>
              </a:prstGeom>
              <a:solidFill>
                <a:schemeClr val="accent3">
                  <a:lumMod val="20000"/>
                  <a:lumOff val="8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9" name="Rectangle 8">
                <a:extLst>
                  <a:ext uri="{FF2B5EF4-FFF2-40B4-BE49-F238E27FC236}">
                    <a16:creationId xmlns:a16="http://schemas.microsoft.com/office/drawing/2014/main" id="{7CBFBFF3-8C3F-4C19-9D8B-888A235E524B}"/>
                  </a:ext>
                </a:extLst>
              </xdr:cNvPr>
              <xdr:cNvSpPr/>
            </xdr:nvSpPr>
            <xdr:spPr>
              <a:xfrm>
                <a:off x="12592050" y="3695700"/>
                <a:ext cx="2143125" cy="266700"/>
              </a:xfrm>
              <a:prstGeom prst="rect">
                <a:avLst/>
              </a:prstGeom>
              <a:solidFill>
                <a:schemeClr val="accent3">
                  <a:lumMod val="20000"/>
                  <a:lumOff val="8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cxnSp macro="">
            <xdr:nvCxnSpPr>
              <xdr:cNvPr id="12" name="Straight Connector 11">
                <a:extLst>
                  <a:ext uri="{FF2B5EF4-FFF2-40B4-BE49-F238E27FC236}">
                    <a16:creationId xmlns:a16="http://schemas.microsoft.com/office/drawing/2014/main" id="{9D67D73E-F198-C7A2-B8C3-A1D8200BD356}"/>
                  </a:ext>
                </a:extLst>
              </xdr:cNvPr>
              <xdr:cNvCxnSpPr/>
            </xdr:nvCxnSpPr>
            <xdr:spPr>
              <a:xfrm>
                <a:off x="12573000" y="1390650"/>
                <a:ext cx="19050" cy="3114675"/>
              </a:xfrm>
              <a:prstGeom prst="line">
                <a:avLst/>
              </a:prstGeom>
              <a:ln>
                <a:prstDash val="dashDot"/>
              </a:ln>
            </xdr:spPr>
            <xdr:style>
              <a:lnRef idx="2">
                <a:schemeClr val="dk1"/>
              </a:lnRef>
              <a:fillRef idx="0">
                <a:schemeClr val="dk1"/>
              </a:fillRef>
              <a:effectRef idx="1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13" name="Straight Connector 12">
                <a:extLst>
                  <a:ext uri="{FF2B5EF4-FFF2-40B4-BE49-F238E27FC236}">
                    <a16:creationId xmlns:a16="http://schemas.microsoft.com/office/drawing/2014/main" id="{51C8A069-9F5D-410E-B37E-93C2BB9AB492}"/>
                  </a:ext>
                </a:extLst>
              </xdr:cNvPr>
              <xdr:cNvCxnSpPr/>
            </xdr:nvCxnSpPr>
            <xdr:spPr>
              <a:xfrm>
                <a:off x="10401300" y="1409700"/>
                <a:ext cx="19050" cy="3019425"/>
              </a:xfrm>
              <a:prstGeom prst="line">
                <a:avLst/>
              </a:prstGeom>
              <a:ln>
                <a:prstDash val="dashDot"/>
              </a:ln>
            </xdr:spPr>
            <xdr:style>
              <a:lnRef idx="2">
                <a:schemeClr val="dk1"/>
              </a:lnRef>
              <a:fillRef idx="0">
                <a:schemeClr val="dk1"/>
              </a:fillRef>
              <a:effectRef idx="1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14" name="Straight Connector 13">
                <a:extLst>
                  <a:ext uri="{FF2B5EF4-FFF2-40B4-BE49-F238E27FC236}">
                    <a16:creationId xmlns:a16="http://schemas.microsoft.com/office/drawing/2014/main" id="{7B53CD35-7223-4005-8414-D0BFDFFFA9BC}"/>
                  </a:ext>
                </a:extLst>
              </xdr:cNvPr>
              <xdr:cNvCxnSpPr/>
            </xdr:nvCxnSpPr>
            <xdr:spPr>
              <a:xfrm>
                <a:off x="14716125" y="1362075"/>
                <a:ext cx="28575" cy="3076575"/>
              </a:xfrm>
              <a:prstGeom prst="line">
                <a:avLst/>
              </a:prstGeom>
              <a:ln>
                <a:prstDash val="dashDot"/>
              </a:ln>
            </xdr:spPr>
            <xdr:style>
              <a:lnRef idx="2">
                <a:schemeClr val="dk1"/>
              </a:lnRef>
              <a:fillRef idx="0">
                <a:schemeClr val="dk1"/>
              </a:fillRef>
              <a:effectRef idx="1">
                <a:schemeClr val="dk1"/>
              </a:effectRef>
              <a:fontRef idx="minor">
                <a:schemeClr val="tx1"/>
              </a:fontRef>
            </xdr:style>
          </xdr:cxnSp>
        </xdr:grpSp>
      </xdr:grp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E936814C-F877-45B8-BB6E-7636071E043D}"/>
              </a:ext>
            </a:extLst>
          </xdr:cNvPr>
          <xdr:cNvSpPr/>
        </xdr:nvSpPr>
        <xdr:spPr>
          <a:xfrm>
            <a:off x="16154401" y="3657600"/>
            <a:ext cx="2314574" cy="266700"/>
          </a:xfrm>
          <a:prstGeom prst="rect">
            <a:avLst/>
          </a:prstGeom>
          <a:solidFill>
            <a:schemeClr val="accent3">
              <a:lumMod val="20000"/>
              <a:lumOff val="80000"/>
            </a:schemeClr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19</xdr:col>
      <xdr:colOff>180975</xdr:colOff>
      <xdr:row>32</xdr:row>
      <xdr:rowOff>66675</xdr:rowOff>
    </xdr:from>
    <xdr:to>
      <xdr:col>33</xdr:col>
      <xdr:colOff>66675</xdr:colOff>
      <xdr:row>32</xdr:row>
      <xdr:rowOff>95250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EDFD8109-08AF-EEB0-1387-D7093DB41B31}"/>
            </a:ext>
          </a:extLst>
        </xdr:cNvPr>
        <xdr:cNvCxnSpPr/>
      </xdr:nvCxnSpPr>
      <xdr:spPr>
        <a:xfrm flipV="1">
          <a:off x="11763375" y="6162675"/>
          <a:ext cx="8420100" cy="28575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0.03613</cdr:x>
      <cdr:y>0.46067</cdr:y>
    </cdr:from>
    <cdr:to>
      <cdr:x>0.89063</cdr:x>
      <cdr:y>0.46067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454220D0-61D9-DCEA-5AA8-FFE4519FF8DF}"/>
            </a:ext>
          </a:extLst>
        </cdr:cNvPr>
        <cdr:cNvCxnSpPr/>
      </cdr:nvCxnSpPr>
      <cdr:spPr>
        <a:xfrm xmlns:a="http://schemas.openxmlformats.org/drawingml/2006/main">
          <a:off x="352446" y="1366827"/>
          <a:ext cx="8334354" cy="0"/>
        </a:xfrm>
        <a:prstGeom xmlns:a="http://schemas.openxmlformats.org/drawingml/2006/main" prst="line">
          <a:avLst/>
        </a:prstGeom>
        <a:ln xmlns:a="http://schemas.openxmlformats.org/drawingml/2006/main" w="22225">
          <a:solidFill>
            <a:srgbClr val="0070C0"/>
          </a:solidFill>
          <a:prstDash val="lgDash"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4C22F-6893-4003-A2B6-B3CA7BD1D3F6}">
  <dimension ref="D2:O135"/>
  <sheetViews>
    <sheetView topLeftCell="A34" zoomScaleNormal="100" workbookViewId="0">
      <selection activeCell="D4" sqref="D4"/>
    </sheetView>
  </sheetViews>
  <sheetFormatPr defaultRowHeight="15" x14ac:dyDescent="0.25"/>
  <cols>
    <col min="4" max="5" width="9.28515625" bestFit="1" customWidth="1"/>
    <col min="6" max="6" width="9.5703125" bestFit="1" customWidth="1"/>
    <col min="10" max="10" width="9.5703125" bestFit="1" customWidth="1"/>
    <col min="11" max="12" width="9.28515625" bestFit="1" customWidth="1"/>
    <col min="13" max="13" width="9.5703125" bestFit="1" customWidth="1"/>
  </cols>
  <sheetData>
    <row r="2" spans="4:15" x14ac:dyDescent="0.25">
      <c r="D2" s="2" t="s">
        <v>3</v>
      </c>
      <c r="H2" s="2" t="s">
        <v>4</v>
      </c>
      <c r="L2" s="2" t="s">
        <v>5</v>
      </c>
    </row>
    <row r="3" spans="4:15" x14ac:dyDescent="0.25">
      <c r="D3" s="1" t="s">
        <v>0</v>
      </c>
      <c r="E3" s="1" t="s">
        <v>1</v>
      </c>
      <c r="F3" s="1" t="s">
        <v>2</v>
      </c>
      <c r="H3" s="1" t="s">
        <v>0</v>
      </c>
      <c r="I3" s="1" t="s">
        <v>1</v>
      </c>
      <c r="J3" s="1" t="s">
        <v>2</v>
      </c>
    </row>
    <row r="4" spans="4:15" x14ac:dyDescent="0.25">
      <c r="D4" s="3">
        <v>68.020200000000003</v>
      </c>
      <c r="E4" s="3">
        <v>224.0001</v>
      </c>
      <c r="F4" s="3">
        <v>13.058199999999999</v>
      </c>
      <c r="H4" s="3">
        <v>86.984300000000005</v>
      </c>
      <c r="I4" s="3">
        <v>224.02600000000001</v>
      </c>
      <c r="J4" s="3">
        <v>13.013999999999999</v>
      </c>
      <c r="L4">
        <f t="shared" ref="L4:L35" si="0">H4-D4</f>
        <v>18.964100000000002</v>
      </c>
      <c r="M4">
        <f>STDEV(L4:L135)</f>
        <v>1.3114804269403556E-2</v>
      </c>
      <c r="O4" s="3">
        <f>AVERAGE(D4,H4)-77.5</f>
        <v>2.250000000003638E-3</v>
      </c>
    </row>
    <row r="5" spans="4:15" x14ac:dyDescent="0.25">
      <c r="D5" s="3">
        <v>67.878399999999999</v>
      </c>
      <c r="E5" s="3">
        <v>223.99789999999999</v>
      </c>
      <c r="F5" s="3">
        <v>37.723300000000002</v>
      </c>
      <c r="H5" s="3">
        <v>86.8416</v>
      </c>
      <c r="I5" s="3">
        <v>224.02420000000001</v>
      </c>
      <c r="J5" s="3">
        <v>37.677500000000002</v>
      </c>
      <c r="L5" s="3">
        <f t="shared" si="0"/>
        <v>18.963200000000001</v>
      </c>
      <c r="O5" s="3">
        <f t="shared" ref="O5:O68" si="1">AVERAGE(D5,H5)-77.5</f>
        <v>-0.14000000000000057</v>
      </c>
    </row>
    <row r="6" spans="4:15" x14ac:dyDescent="0.25">
      <c r="D6" s="3">
        <v>67.900999999999996</v>
      </c>
      <c r="E6" s="3">
        <v>223.99420000000001</v>
      </c>
      <c r="F6" s="3">
        <v>62.395600000000002</v>
      </c>
      <c r="H6" s="3">
        <v>86.978300000000004</v>
      </c>
      <c r="I6" s="3">
        <v>224.0256</v>
      </c>
      <c r="J6" s="3">
        <v>62.344499999999996</v>
      </c>
      <c r="L6" s="3">
        <f t="shared" si="0"/>
        <v>19.077300000000008</v>
      </c>
      <c r="O6" s="3">
        <f t="shared" si="1"/>
        <v>-6.0349999999999682E-2</v>
      </c>
    </row>
    <row r="7" spans="4:15" x14ac:dyDescent="0.25">
      <c r="D7" s="3">
        <v>67.9876</v>
      </c>
      <c r="E7" s="3">
        <v>223.99700000000001</v>
      </c>
      <c r="F7" s="3">
        <v>87.052999999999997</v>
      </c>
      <c r="H7" s="3">
        <v>86.931799999999996</v>
      </c>
      <c r="I7" s="3">
        <v>224.02340000000001</v>
      </c>
      <c r="J7" s="3">
        <v>87.008399999999995</v>
      </c>
      <c r="L7" s="3">
        <f t="shared" si="0"/>
        <v>18.944199999999995</v>
      </c>
      <c r="O7" s="3">
        <f t="shared" si="1"/>
        <v>-4.0300000000002001E-2</v>
      </c>
    </row>
    <row r="8" spans="4:15" x14ac:dyDescent="0.25">
      <c r="D8" s="3">
        <v>67.865600000000001</v>
      </c>
      <c r="E8" s="3">
        <v>223.99690000000001</v>
      </c>
      <c r="F8" s="3">
        <v>111.7197</v>
      </c>
      <c r="H8" s="3">
        <v>86.834900000000005</v>
      </c>
      <c r="I8" s="3">
        <v>224.02510000000001</v>
      </c>
      <c r="J8" s="3">
        <v>111.6717</v>
      </c>
      <c r="L8" s="3">
        <f t="shared" si="0"/>
        <v>18.969300000000004</v>
      </c>
      <c r="O8" s="3">
        <f t="shared" si="1"/>
        <v>-0.14974999999999739</v>
      </c>
    </row>
    <row r="9" spans="4:15" x14ac:dyDescent="0.25">
      <c r="D9" s="3">
        <v>67.750500000000002</v>
      </c>
      <c r="E9" s="3">
        <v>223.99549999999999</v>
      </c>
      <c r="F9" s="3">
        <v>136.38740000000001</v>
      </c>
      <c r="H9" s="3">
        <v>86.717200000000005</v>
      </c>
      <c r="I9" s="3">
        <v>224.02189999999999</v>
      </c>
      <c r="J9" s="3">
        <v>136.33580000000001</v>
      </c>
      <c r="L9" s="3">
        <f t="shared" si="0"/>
        <v>18.966700000000003</v>
      </c>
      <c r="O9" s="3">
        <f t="shared" si="1"/>
        <v>-0.26614999999999611</v>
      </c>
    </row>
    <row r="10" spans="4:15" x14ac:dyDescent="0.25">
      <c r="D10" s="3">
        <v>67.793499999999995</v>
      </c>
      <c r="E10" s="3">
        <v>223.99610000000001</v>
      </c>
      <c r="F10" s="3">
        <v>161.0497</v>
      </c>
      <c r="H10" s="3">
        <v>86.741699999999994</v>
      </c>
      <c r="I10" s="3">
        <v>224.023</v>
      </c>
      <c r="J10" s="3">
        <v>161.0026</v>
      </c>
      <c r="L10" s="3">
        <f t="shared" si="0"/>
        <v>18.9482</v>
      </c>
      <c r="O10" s="3">
        <f t="shared" si="1"/>
        <v>-0.2324000000000126</v>
      </c>
    </row>
    <row r="11" spans="4:15" x14ac:dyDescent="0.25">
      <c r="D11" s="3">
        <v>67.822400000000002</v>
      </c>
      <c r="E11" s="3">
        <v>223.99549999999999</v>
      </c>
      <c r="F11" s="3">
        <v>185.7166</v>
      </c>
      <c r="H11" s="3">
        <v>86.791399999999996</v>
      </c>
      <c r="I11" s="3">
        <v>224.0222</v>
      </c>
      <c r="J11" s="3">
        <v>185.66839999999999</v>
      </c>
      <c r="L11" s="3">
        <f t="shared" si="0"/>
        <v>18.968999999999994</v>
      </c>
      <c r="O11" s="3">
        <f t="shared" si="1"/>
        <v>-0.19310000000000116</v>
      </c>
    </row>
    <row r="12" spans="4:15" x14ac:dyDescent="0.25">
      <c r="D12" s="3">
        <v>67.828599999999994</v>
      </c>
      <c r="E12" s="3">
        <v>223.9967</v>
      </c>
      <c r="F12" s="3">
        <v>210.3801</v>
      </c>
      <c r="H12" s="3">
        <v>86.813100000000006</v>
      </c>
      <c r="I12" s="3">
        <v>224.02289999999999</v>
      </c>
      <c r="J12" s="3">
        <v>210.33420000000001</v>
      </c>
      <c r="L12" s="3">
        <f t="shared" si="0"/>
        <v>18.984500000000011</v>
      </c>
      <c r="O12" s="3">
        <f t="shared" si="1"/>
        <v>-0.17914999999999281</v>
      </c>
    </row>
    <row r="13" spans="4:15" x14ac:dyDescent="0.25">
      <c r="D13" s="3">
        <v>67.876999999999995</v>
      </c>
      <c r="E13" s="3">
        <v>223.9973</v>
      </c>
      <c r="F13" s="3">
        <v>235.0454</v>
      </c>
      <c r="H13" s="3">
        <v>86.857399999999998</v>
      </c>
      <c r="I13" s="3">
        <v>224.02619999999999</v>
      </c>
      <c r="J13" s="3">
        <v>234.99959999999999</v>
      </c>
      <c r="L13" s="3">
        <f t="shared" si="0"/>
        <v>18.980400000000003</v>
      </c>
      <c r="O13" s="3">
        <f t="shared" si="1"/>
        <v>-0.13280000000000314</v>
      </c>
    </row>
    <row r="14" spans="4:15" x14ac:dyDescent="0.25">
      <c r="D14" s="3">
        <v>67.926199999999994</v>
      </c>
      <c r="E14" s="3">
        <v>223.99680000000001</v>
      </c>
      <c r="F14" s="3">
        <v>259.709</v>
      </c>
      <c r="H14" s="3">
        <v>86.8977</v>
      </c>
      <c r="I14" s="3">
        <v>224.023</v>
      </c>
      <c r="J14" s="3">
        <v>259.66480000000001</v>
      </c>
      <c r="L14" s="3">
        <f t="shared" si="0"/>
        <v>18.971500000000006</v>
      </c>
      <c r="O14" s="3">
        <f t="shared" si="1"/>
        <v>-8.8050000000009732E-2</v>
      </c>
    </row>
    <row r="15" spans="4:15" x14ac:dyDescent="0.25">
      <c r="D15" s="3">
        <v>67.950800000000001</v>
      </c>
      <c r="E15" s="3">
        <v>223.99709999999999</v>
      </c>
      <c r="F15" s="3">
        <v>284.37540000000001</v>
      </c>
      <c r="H15" s="3">
        <v>86.913899999999998</v>
      </c>
      <c r="I15" s="3">
        <v>224.02629999999999</v>
      </c>
      <c r="J15" s="3">
        <v>284.32990000000001</v>
      </c>
      <c r="L15" s="3">
        <f t="shared" si="0"/>
        <v>18.963099999999997</v>
      </c>
      <c r="O15" s="3">
        <f t="shared" si="1"/>
        <v>-6.7650000000000432E-2</v>
      </c>
    </row>
    <row r="16" spans="4:15" x14ac:dyDescent="0.25">
      <c r="D16" s="3">
        <v>67.912599999999998</v>
      </c>
      <c r="E16" s="3">
        <v>223.99680000000001</v>
      </c>
      <c r="F16" s="3">
        <v>309.03960000000001</v>
      </c>
      <c r="H16" s="3">
        <v>86.882400000000004</v>
      </c>
      <c r="I16" s="3">
        <v>224.02420000000001</v>
      </c>
      <c r="J16" s="3">
        <v>308.9948</v>
      </c>
      <c r="L16" s="3">
        <f t="shared" si="0"/>
        <v>18.969800000000006</v>
      </c>
      <c r="O16" s="3">
        <f t="shared" si="1"/>
        <v>-0.10249999999999204</v>
      </c>
    </row>
    <row r="17" spans="4:15" x14ac:dyDescent="0.25">
      <c r="D17" s="3">
        <v>68.081400000000002</v>
      </c>
      <c r="E17" s="3">
        <v>223.9965</v>
      </c>
      <c r="F17" s="3">
        <v>333.70350000000002</v>
      </c>
      <c r="H17" s="3">
        <v>87.053799999999995</v>
      </c>
      <c r="I17" s="3">
        <v>224.0283</v>
      </c>
      <c r="J17" s="3">
        <v>333.66289999999998</v>
      </c>
      <c r="L17" s="3">
        <f t="shared" si="0"/>
        <v>18.972399999999993</v>
      </c>
      <c r="O17" s="3">
        <f t="shared" si="1"/>
        <v>6.7599999999998772E-2</v>
      </c>
    </row>
    <row r="18" spans="4:15" x14ac:dyDescent="0.25">
      <c r="D18" s="3">
        <v>67.836399999999998</v>
      </c>
      <c r="E18" s="3">
        <v>223.99639999999999</v>
      </c>
      <c r="F18" s="3">
        <v>358.3723</v>
      </c>
      <c r="H18" s="3">
        <v>86.798500000000004</v>
      </c>
      <c r="I18" s="3">
        <v>224.02420000000001</v>
      </c>
      <c r="J18" s="3">
        <v>358.32560000000001</v>
      </c>
      <c r="L18" s="3">
        <f t="shared" si="0"/>
        <v>18.962100000000007</v>
      </c>
      <c r="O18" s="3">
        <f t="shared" si="1"/>
        <v>-0.182549999999992</v>
      </c>
    </row>
    <row r="19" spans="4:15" x14ac:dyDescent="0.25">
      <c r="D19" s="3">
        <v>67.873400000000004</v>
      </c>
      <c r="E19" s="3">
        <v>223.99700000000001</v>
      </c>
      <c r="F19" s="3">
        <v>383.0369</v>
      </c>
      <c r="H19" s="3">
        <v>86.836500000000001</v>
      </c>
      <c r="I19" s="3">
        <v>224.02420000000001</v>
      </c>
      <c r="J19" s="3">
        <v>382.9898</v>
      </c>
      <c r="L19" s="3">
        <f t="shared" si="0"/>
        <v>18.963099999999997</v>
      </c>
      <c r="O19" s="3">
        <f t="shared" si="1"/>
        <v>-0.14504999999999768</v>
      </c>
    </row>
    <row r="20" spans="4:15" x14ac:dyDescent="0.25">
      <c r="D20" s="3">
        <v>67.870099999999994</v>
      </c>
      <c r="E20" s="3">
        <v>223.99629999999999</v>
      </c>
      <c r="F20" s="3">
        <v>407.70190000000002</v>
      </c>
      <c r="H20" s="3">
        <v>86.823400000000007</v>
      </c>
      <c r="I20" s="3">
        <v>224.0256</v>
      </c>
      <c r="J20" s="3">
        <v>407.65600000000001</v>
      </c>
      <c r="L20" s="3">
        <f t="shared" si="0"/>
        <v>18.953300000000013</v>
      </c>
      <c r="O20" s="3">
        <f t="shared" si="1"/>
        <v>-0.15324999999999989</v>
      </c>
    </row>
    <row r="21" spans="4:15" x14ac:dyDescent="0.25">
      <c r="D21" s="3">
        <v>67.906800000000004</v>
      </c>
      <c r="E21" s="3">
        <v>223.99780000000001</v>
      </c>
      <c r="F21" s="3">
        <v>432.36649999999997</v>
      </c>
      <c r="H21" s="3">
        <v>86.858500000000006</v>
      </c>
      <c r="I21" s="3">
        <v>224.0264</v>
      </c>
      <c r="J21" s="3">
        <v>432.3211</v>
      </c>
      <c r="L21" s="3">
        <f t="shared" si="0"/>
        <v>18.951700000000002</v>
      </c>
      <c r="O21" s="3">
        <f t="shared" si="1"/>
        <v>-0.11734999999998763</v>
      </c>
    </row>
    <row r="22" spans="4:15" x14ac:dyDescent="0.25">
      <c r="D22" s="3">
        <v>67.881299999999996</v>
      </c>
      <c r="E22" s="3">
        <v>223.99639999999999</v>
      </c>
      <c r="F22" s="3">
        <v>457.03250000000003</v>
      </c>
      <c r="H22" s="3">
        <v>86.831900000000005</v>
      </c>
      <c r="I22" s="3">
        <v>224.023</v>
      </c>
      <c r="J22" s="3">
        <v>456.98599999999999</v>
      </c>
      <c r="L22" s="3">
        <f t="shared" si="0"/>
        <v>18.950600000000009</v>
      </c>
      <c r="O22" s="3">
        <f t="shared" si="1"/>
        <v>-0.14339999999999975</v>
      </c>
    </row>
    <row r="23" spans="4:15" x14ac:dyDescent="0.25">
      <c r="D23" s="3">
        <v>67.8536</v>
      </c>
      <c r="E23" s="3">
        <v>223.99719999999999</v>
      </c>
      <c r="F23" s="3">
        <v>481.69810000000001</v>
      </c>
      <c r="H23" s="3">
        <v>86.831400000000002</v>
      </c>
      <c r="I23" s="3">
        <v>224.02440000000001</v>
      </c>
      <c r="J23" s="3">
        <v>481.6506</v>
      </c>
      <c r="L23" s="3">
        <f t="shared" si="0"/>
        <v>18.977800000000002</v>
      </c>
      <c r="O23" s="3">
        <f t="shared" si="1"/>
        <v>-0.15749999999999886</v>
      </c>
    </row>
    <row r="24" spans="4:15" x14ac:dyDescent="0.25">
      <c r="D24" s="3">
        <v>67.839799999999997</v>
      </c>
      <c r="E24" s="3">
        <v>223.99799999999999</v>
      </c>
      <c r="F24" s="3">
        <v>506.36410000000001</v>
      </c>
      <c r="H24" s="3">
        <v>86.791200000000003</v>
      </c>
      <c r="I24" s="3">
        <v>224.02350000000001</v>
      </c>
      <c r="J24" s="3">
        <v>506.31549999999999</v>
      </c>
      <c r="L24" s="3">
        <f t="shared" si="0"/>
        <v>18.951400000000007</v>
      </c>
      <c r="O24" s="3">
        <f t="shared" si="1"/>
        <v>-0.18449999999999989</v>
      </c>
    </row>
    <row r="25" spans="4:15" x14ac:dyDescent="0.25">
      <c r="D25" s="3">
        <v>68.093599999999995</v>
      </c>
      <c r="E25" s="3">
        <v>223.99789999999999</v>
      </c>
      <c r="F25" s="3">
        <v>531.02509999999995</v>
      </c>
      <c r="H25" s="3">
        <v>87.058700000000002</v>
      </c>
      <c r="I25" s="3">
        <v>224.0275</v>
      </c>
      <c r="J25" s="3">
        <v>530.98379999999997</v>
      </c>
      <c r="L25" s="3">
        <f t="shared" si="0"/>
        <v>18.965100000000007</v>
      </c>
      <c r="O25" s="3">
        <f t="shared" si="1"/>
        <v>7.6149999999998386E-2</v>
      </c>
    </row>
    <row r="26" spans="4:15" x14ac:dyDescent="0.25">
      <c r="D26" s="3">
        <v>67.800700000000006</v>
      </c>
      <c r="E26" s="3">
        <v>223.99619999999999</v>
      </c>
      <c r="F26" s="3">
        <v>555.69420000000002</v>
      </c>
      <c r="H26" s="3">
        <v>86.786699999999996</v>
      </c>
      <c r="I26" s="3">
        <v>224.0232</v>
      </c>
      <c r="J26" s="3">
        <v>555.64660000000003</v>
      </c>
      <c r="L26" s="3">
        <f t="shared" si="0"/>
        <v>18.98599999999999</v>
      </c>
      <c r="O26" s="3">
        <f t="shared" si="1"/>
        <v>-0.20629999999999882</v>
      </c>
    </row>
    <row r="27" spans="4:15" x14ac:dyDescent="0.25">
      <c r="D27" s="3">
        <v>67.903400000000005</v>
      </c>
      <c r="E27" s="3">
        <v>223.99780000000001</v>
      </c>
      <c r="F27" s="3">
        <v>580.35820000000001</v>
      </c>
      <c r="H27" s="3">
        <v>86.8797</v>
      </c>
      <c r="I27" s="3">
        <v>224.02520000000001</v>
      </c>
      <c r="J27" s="3">
        <v>580.31209999999999</v>
      </c>
      <c r="L27" s="3">
        <f t="shared" si="0"/>
        <v>18.976299999999995</v>
      </c>
      <c r="O27" s="3">
        <f t="shared" si="1"/>
        <v>-0.10845000000000482</v>
      </c>
    </row>
    <row r="28" spans="4:15" x14ac:dyDescent="0.25">
      <c r="D28" s="3">
        <v>67.825100000000006</v>
      </c>
      <c r="E28" s="3">
        <v>223.99600000000001</v>
      </c>
      <c r="F28" s="3">
        <v>605.02369999999996</v>
      </c>
      <c r="H28" s="3">
        <v>86.801199999999994</v>
      </c>
      <c r="I28" s="3">
        <v>224.02459999999999</v>
      </c>
      <c r="J28" s="3">
        <v>604.97720000000004</v>
      </c>
      <c r="L28" s="3">
        <f t="shared" si="0"/>
        <v>18.976099999999988</v>
      </c>
      <c r="O28" s="3">
        <f t="shared" si="1"/>
        <v>-0.18684999999999263</v>
      </c>
    </row>
    <row r="29" spans="4:15" x14ac:dyDescent="0.25">
      <c r="D29" s="3">
        <v>67.809700000000007</v>
      </c>
      <c r="E29" s="3">
        <v>223.9967</v>
      </c>
      <c r="F29" s="3">
        <v>629.69010000000003</v>
      </c>
      <c r="H29" s="3">
        <v>86.779300000000006</v>
      </c>
      <c r="I29" s="3">
        <v>224.023</v>
      </c>
      <c r="J29" s="3">
        <v>629.6422</v>
      </c>
      <c r="L29" s="3">
        <f t="shared" si="0"/>
        <v>18.9696</v>
      </c>
      <c r="O29" s="3">
        <f t="shared" si="1"/>
        <v>-0.20550000000000068</v>
      </c>
    </row>
    <row r="30" spans="4:15" x14ac:dyDescent="0.25">
      <c r="D30" s="3">
        <v>67.883300000000006</v>
      </c>
      <c r="E30" s="3">
        <v>223.99789999999999</v>
      </c>
      <c r="F30" s="3">
        <v>654.35320000000002</v>
      </c>
      <c r="H30" s="3">
        <v>86.853800000000007</v>
      </c>
      <c r="I30" s="3">
        <v>224.02500000000001</v>
      </c>
      <c r="J30" s="3">
        <v>654.30759999999998</v>
      </c>
      <c r="L30" s="3">
        <f t="shared" si="0"/>
        <v>18.970500000000001</v>
      </c>
      <c r="O30" s="3">
        <f t="shared" si="1"/>
        <v>-0.13145000000000095</v>
      </c>
    </row>
    <row r="31" spans="4:15" x14ac:dyDescent="0.25">
      <c r="D31" s="3">
        <v>67.634299999999996</v>
      </c>
      <c r="E31" s="3">
        <v>223.99639999999999</v>
      </c>
      <c r="F31" s="3">
        <v>679.02089999999998</v>
      </c>
      <c r="H31" s="3">
        <v>86.586600000000004</v>
      </c>
      <c r="I31" s="3">
        <v>224.02279999999999</v>
      </c>
      <c r="J31" s="3">
        <v>678.97080000000005</v>
      </c>
      <c r="L31" s="3">
        <f t="shared" si="0"/>
        <v>18.952300000000008</v>
      </c>
      <c r="O31" s="3">
        <f t="shared" si="1"/>
        <v>-0.38954999999999984</v>
      </c>
    </row>
    <row r="32" spans="4:15" x14ac:dyDescent="0.25">
      <c r="D32" s="3">
        <v>67.793800000000005</v>
      </c>
      <c r="E32" s="3">
        <v>223.99639999999999</v>
      </c>
      <c r="F32" s="3">
        <v>703.68650000000002</v>
      </c>
      <c r="H32" s="3">
        <v>86.7697</v>
      </c>
      <c r="I32" s="3">
        <v>224.02459999999999</v>
      </c>
      <c r="J32" s="3">
        <v>703.63800000000003</v>
      </c>
      <c r="L32" s="3">
        <f t="shared" si="0"/>
        <v>18.975899999999996</v>
      </c>
      <c r="O32" s="3">
        <f t="shared" si="1"/>
        <v>-0.21824999999999761</v>
      </c>
    </row>
    <row r="33" spans="4:15" x14ac:dyDescent="0.25">
      <c r="D33" s="3">
        <v>67.775099999999995</v>
      </c>
      <c r="E33" s="3">
        <v>223.99539999999999</v>
      </c>
      <c r="F33" s="3">
        <v>728.35180000000003</v>
      </c>
      <c r="H33" s="3">
        <v>86.749399999999994</v>
      </c>
      <c r="I33" s="3">
        <v>224.0239</v>
      </c>
      <c r="J33" s="3">
        <v>728.30169999999998</v>
      </c>
      <c r="L33" s="3">
        <f t="shared" si="0"/>
        <v>18.974299999999999</v>
      </c>
      <c r="O33" s="3">
        <f t="shared" si="1"/>
        <v>-0.23775000000000546</v>
      </c>
    </row>
    <row r="34" spans="4:15" x14ac:dyDescent="0.25">
      <c r="D34" s="3">
        <v>67.663899999999998</v>
      </c>
      <c r="E34" s="3">
        <v>223.99680000000001</v>
      </c>
      <c r="F34" s="3">
        <v>753.01729999999998</v>
      </c>
      <c r="H34" s="3">
        <v>86.641599999999997</v>
      </c>
      <c r="I34" s="3">
        <v>224.02330000000001</v>
      </c>
      <c r="J34" s="3">
        <v>752.96669999999995</v>
      </c>
      <c r="L34" s="3">
        <f t="shared" si="0"/>
        <v>18.977699999999999</v>
      </c>
      <c r="O34" s="3">
        <f t="shared" si="1"/>
        <v>-0.3472500000000025</v>
      </c>
    </row>
    <row r="35" spans="4:15" x14ac:dyDescent="0.25">
      <c r="D35" s="3">
        <v>67.780900000000003</v>
      </c>
      <c r="E35" s="3">
        <v>223.9965</v>
      </c>
      <c r="F35" s="3">
        <v>777.68150000000003</v>
      </c>
      <c r="H35" s="3">
        <v>86.745599999999996</v>
      </c>
      <c r="I35" s="3">
        <v>224.02350000000001</v>
      </c>
      <c r="J35" s="3">
        <v>777.63289999999995</v>
      </c>
      <c r="L35" s="3">
        <f t="shared" si="0"/>
        <v>18.964699999999993</v>
      </c>
      <c r="O35" s="3">
        <f t="shared" si="1"/>
        <v>-0.23675000000000068</v>
      </c>
    </row>
    <row r="36" spans="4:15" x14ac:dyDescent="0.25">
      <c r="D36" s="3">
        <v>67.982399999999998</v>
      </c>
      <c r="E36" s="3">
        <v>223.99719999999999</v>
      </c>
      <c r="F36" s="3">
        <v>802.3442</v>
      </c>
      <c r="H36" s="3">
        <v>86.964100000000002</v>
      </c>
      <c r="I36" s="3">
        <v>224.02670000000001</v>
      </c>
      <c r="J36" s="3">
        <v>802.30070000000001</v>
      </c>
      <c r="L36" s="3">
        <f t="shared" ref="L36:L67" si="2">H36-D36</f>
        <v>18.981700000000004</v>
      </c>
      <c r="O36" s="3">
        <f t="shared" si="1"/>
        <v>-2.6749999999992724E-2</v>
      </c>
    </row>
    <row r="37" spans="4:15" x14ac:dyDescent="0.25">
      <c r="D37" s="3">
        <v>67.724800000000002</v>
      </c>
      <c r="E37" s="3">
        <v>223.99770000000001</v>
      </c>
      <c r="F37" s="3">
        <v>827.01210000000003</v>
      </c>
      <c r="H37" s="3">
        <v>86.692999999999998</v>
      </c>
      <c r="I37" s="3">
        <v>224.02269999999999</v>
      </c>
      <c r="J37" s="3">
        <v>826.96249999999998</v>
      </c>
      <c r="L37" s="3">
        <f t="shared" si="2"/>
        <v>18.968199999999996</v>
      </c>
      <c r="O37" s="3">
        <f t="shared" si="1"/>
        <v>-0.29110000000000014</v>
      </c>
    </row>
    <row r="38" spans="4:15" x14ac:dyDescent="0.25">
      <c r="D38" s="3">
        <v>67.846599999999995</v>
      </c>
      <c r="E38" s="3">
        <v>223.99610000000001</v>
      </c>
      <c r="F38" s="3">
        <v>851.67539999999997</v>
      </c>
      <c r="H38" s="3">
        <v>86.8279</v>
      </c>
      <c r="I38" s="3">
        <v>224.02420000000001</v>
      </c>
      <c r="J38" s="3">
        <v>851.63030000000003</v>
      </c>
      <c r="L38" s="3">
        <f t="shared" si="2"/>
        <v>18.981300000000005</v>
      </c>
      <c r="O38" s="3">
        <f t="shared" si="1"/>
        <v>-0.16275000000000261</v>
      </c>
    </row>
    <row r="39" spans="4:15" x14ac:dyDescent="0.25">
      <c r="D39" s="3">
        <v>67.897900000000007</v>
      </c>
      <c r="E39" s="3">
        <v>223.9957</v>
      </c>
      <c r="F39" s="3">
        <v>876.33989999999994</v>
      </c>
      <c r="H39" s="3">
        <v>86.851100000000002</v>
      </c>
      <c r="I39" s="3">
        <v>224.02350000000001</v>
      </c>
      <c r="J39" s="3">
        <v>876.29480000000001</v>
      </c>
      <c r="L39" s="3">
        <f t="shared" si="2"/>
        <v>18.953199999999995</v>
      </c>
      <c r="O39" s="3">
        <f t="shared" si="1"/>
        <v>-0.12549999999998818</v>
      </c>
    </row>
    <row r="40" spans="4:15" x14ac:dyDescent="0.25">
      <c r="D40" s="3">
        <v>67.879499999999993</v>
      </c>
      <c r="E40" s="3">
        <v>223.99780000000001</v>
      </c>
      <c r="F40" s="3">
        <v>901.00480000000005</v>
      </c>
      <c r="H40" s="3">
        <v>86.852099999999993</v>
      </c>
      <c r="I40" s="3">
        <v>224.02539999999999</v>
      </c>
      <c r="J40" s="3">
        <v>900.9597</v>
      </c>
      <c r="L40" s="3">
        <f t="shared" si="2"/>
        <v>18.9726</v>
      </c>
      <c r="O40" s="3">
        <f t="shared" si="1"/>
        <v>-0.13420000000000698</v>
      </c>
    </row>
    <row r="41" spans="4:15" x14ac:dyDescent="0.25">
      <c r="D41" s="3">
        <v>67.749799999999993</v>
      </c>
      <c r="E41" s="3">
        <v>223.99760000000001</v>
      </c>
      <c r="F41" s="3">
        <v>925.67460000000005</v>
      </c>
      <c r="H41" s="3">
        <v>86.7226</v>
      </c>
      <c r="I41" s="3">
        <v>224.02449999999999</v>
      </c>
      <c r="J41" s="3">
        <v>925.62360000000001</v>
      </c>
      <c r="L41" s="3">
        <f t="shared" si="2"/>
        <v>18.972800000000007</v>
      </c>
      <c r="O41" s="3">
        <f t="shared" si="1"/>
        <v>-0.26380000000000337</v>
      </c>
    </row>
    <row r="42" spans="4:15" x14ac:dyDescent="0.25">
      <c r="D42" s="3">
        <v>67.773600000000002</v>
      </c>
      <c r="E42" s="3">
        <v>223.99760000000001</v>
      </c>
      <c r="F42" s="3">
        <v>950.33669999999995</v>
      </c>
      <c r="H42" s="3">
        <v>86.724400000000003</v>
      </c>
      <c r="I42" s="3">
        <v>224.0224</v>
      </c>
      <c r="J42" s="3">
        <v>950.2894</v>
      </c>
      <c r="L42" s="3">
        <f t="shared" si="2"/>
        <v>18.950800000000001</v>
      </c>
      <c r="O42" s="3">
        <f t="shared" si="1"/>
        <v>-0.25100000000000477</v>
      </c>
    </row>
    <row r="43" spans="4:15" x14ac:dyDescent="0.25">
      <c r="D43" s="3">
        <v>67.872200000000007</v>
      </c>
      <c r="E43" s="3">
        <v>223.99770000000001</v>
      </c>
      <c r="F43" s="3">
        <v>975.00279999999998</v>
      </c>
      <c r="H43" s="3">
        <v>86.826300000000003</v>
      </c>
      <c r="I43" s="3">
        <v>224.02340000000001</v>
      </c>
      <c r="J43" s="3">
        <v>974.9556</v>
      </c>
      <c r="L43" s="3">
        <f t="shared" si="2"/>
        <v>18.954099999999997</v>
      </c>
      <c r="O43" s="3">
        <f t="shared" si="1"/>
        <v>-0.15074999999998795</v>
      </c>
    </row>
    <row r="44" spans="4:15" x14ac:dyDescent="0.25">
      <c r="D44" s="3">
        <v>67.627700000000004</v>
      </c>
      <c r="E44" s="3">
        <v>223.9966</v>
      </c>
      <c r="F44" s="3">
        <v>999.6721</v>
      </c>
      <c r="H44" s="3">
        <v>86.575400000000002</v>
      </c>
      <c r="I44" s="3">
        <v>224.02209999999999</v>
      </c>
      <c r="J44" s="3">
        <v>999.61869999999999</v>
      </c>
      <c r="L44" s="3">
        <f t="shared" si="2"/>
        <v>18.947699999999998</v>
      </c>
      <c r="O44" s="3">
        <f t="shared" si="1"/>
        <v>-0.39844999999999686</v>
      </c>
    </row>
    <row r="45" spans="4:15" x14ac:dyDescent="0.25">
      <c r="D45" s="3">
        <v>67.803700000000006</v>
      </c>
      <c r="E45" s="3">
        <v>223.99680000000001</v>
      </c>
      <c r="F45" s="3">
        <v>1024.3343</v>
      </c>
      <c r="H45" s="3">
        <v>86.750699999999995</v>
      </c>
      <c r="I45" s="3">
        <v>224.02449999999999</v>
      </c>
      <c r="J45" s="3">
        <v>1024.2852</v>
      </c>
      <c r="L45" s="3">
        <f t="shared" si="2"/>
        <v>18.946999999999989</v>
      </c>
      <c r="O45" s="3">
        <f t="shared" si="1"/>
        <v>-0.22280000000000655</v>
      </c>
    </row>
    <row r="46" spans="4:15" x14ac:dyDescent="0.25">
      <c r="D46" s="3">
        <v>67.874099999999999</v>
      </c>
      <c r="E46" s="3">
        <v>223.9982</v>
      </c>
      <c r="F46" s="3">
        <v>1048.9945</v>
      </c>
      <c r="H46" s="3">
        <v>86.837900000000005</v>
      </c>
      <c r="I46" s="3">
        <v>224.02600000000001</v>
      </c>
      <c r="J46" s="3">
        <v>1048.9512999999999</v>
      </c>
      <c r="L46" s="3">
        <f t="shared" si="2"/>
        <v>18.963800000000006</v>
      </c>
      <c r="O46" s="3">
        <f t="shared" si="1"/>
        <v>-0.14400000000000546</v>
      </c>
    </row>
    <row r="47" spans="4:15" x14ac:dyDescent="0.25">
      <c r="D47" s="3">
        <v>67.739999999999995</v>
      </c>
      <c r="E47" s="3">
        <v>223.99780000000001</v>
      </c>
      <c r="F47" s="3">
        <v>1073.6677</v>
      </c>
      <c r="H47" s="3">
        <v>86.714699999999993</v>
      </c>
      <c r="I47" s="3">
        <v>224.02459999999999</v>
      </c>
      <c r="J47" s="3">
        <v>1073.6157000000001</v>
      </c>
      <c r="L47" s="3">
        <f t="shared" si="2"/>
        <v>18.974699999999999</v>
      </c>
      <c r="O47" s="3">
        <f t="shared" si="1"/>
        <v>-0.27264999999999873</v>
      </c>
    </row>
    <row r="48" spans="4:15" x14ac:dyDescent="0.25">
      <c r="D48" s="3">
        <v>67.795299999999997</v>
      </c>
      <c r="E48" s="3">
        <v>223.99780000000001</v>
      </c>
      <c r="F48" s="3">
        <v>1098.3272999999999</v>
      </c>
      <c r="H48" s="3">
        <v>86.752499999999998</v>
      </c>
      <c r="I48" s="3">
        <v>224.02250000000001</v>
      </c>
      <c r="J48" s="3">
        <v>1098.2802999999999</v>
      </c>
      <c r="L48" s="3">
        <f t="shared" si="2"/>
        <v>18.9572</v>
      </c>
      <c r="O48" s="3">
        <f t="shared" si="1"/>
        <v>-0.22610000000000241</v>
      </c>
    </row>
    <row r="49" spans="4:15" x14ac:dyDescent="0.25">
      <c r="D49" s="3">
        <v>67.769800000000004</v>
      </c>
      <c r="E49" s="3">
        <v>223.99539999999999</v>
      </c>
      <c r="F49" s="3">
        <v>1122.9967999999999</v>
      </c>
      <c r="H49" s="3">
        <v>86.745199999999997</v>
      </c>
      <c r="I49" s="3">
        <v>224.02379999999999</v>
      </c>
      <c r="J49" s="3">
        <v>1122.9458999999999</v>
      </c>
      <c r="L49" s="3">
        <f t="shared" si="2"/>
        <v>18.975399999999993</v>
      </c>
      <c r="O49" s="3">
        <f t="shared" si="1"/>
        <v>-0.24250000000000682</v>
      </c>
    </row>
    <row r="50" spans="4:15" x14ac:dyDescent="0.25">
      <c r="D50" s="3">
        <v>67.819800000000001</v>
      </c>
      <c r="E50" s="3">
        <v>223.99549999999999</v>
      </c>
      <c r="F50" s="3">
        <v>1147.6606999999999</v>
      </c>
      <c r="H50" s="3">
        <v>86.793199999999999</v>
      </c>
      <c r="I50" s="3">
        <v>224.02430000000001</v>
      </c>
      <c r="J50" s="3">
        <v>1147.6123</v>
      </c>
      <c r="L50" s="3">
        <f t="shared" si="2"/>
        <v>18.973399999999998</v>
      </c>
      <c r="O50" s="3">
        <f t="shared" si="1"/>
        <v>-0.19350000000000023</v>
      </c>
    </row>
    <row r="51" spans="4:15" x14ac:dyDescent="0.25">
      <c r="D51" s="3">
        <v>67.858900000000006</v>
      </c>
      <c r="E51" s="3">
        <v>223.9983</v>
      </c>
      <c r="F51" s="3">
        <v>1172.3235</v>
      </c>
      <c r="H51" s="3">
        <v>86.838899999999995</v>
      </c>
      <c r="I51" s="3">
        <v>224.0258</v>
      </c>
      <c r="J51" s="3">
        <v>1172.2764999999999</v>
      </c>
      <c r="L51" s="3">
        <f t="shared" si="2"/>
        <v>18.97999999999999</v>
      </c>
      <c r="O51" s="3">
        <f t="shared" si="1"/>
        <v>-0.15109999999999957</v>
      </c>
    </row>
    <row r="52" spans="4:15" x14ac:dyDescent="0.25">
      <c r="D52" s="3">
        <v>67.733400000000003</v>
      </c>
      <c r="E52" s="3">
        <v>223.9966</v>
      </c>
      <c r="F52" s="3">
        <v>1196.991</v>
      </c>
      <c r="H52" s="3">
        <v>86.706599999999995</v>
      </c>
      <c r="I52" s="3">
        <v>224.02209999999999</v>
      </c>
      <c r="J52" s="3">
        <v>1196.9407000000001</v>
      </c>
      <c r="L52" s="3">
        <f t="shared" si="2"/>
        <v>18.973199999999991</v>
      </c>
      <c r="O52" s="3">
        <f t="shared" si="1"/>
        <v>-0.28000000000000114</v>
      </c>
    </row>
    <row r="53" spans="4:15" x14ac:dyDescent="0.25">
      <c r="D53" s="3">
        <v>67.839600000000004</v>
      </c>
      <c r="E53" s="3">
        <v>223.9957</v>
      </c>
      <c r="F53" s="3">
        <v>1221.653</v>
      </c>
      <c r="H53" s="3">
        <v>86.818600000000004</v>
      </c>
      <c r="I53" s="3">
        <v>224.0258</v>
      </c>
      <c r="J53" s="3">
        <v>1221.6075000000001</v>
      </c>
      <c r="L53" s="3">
        <f t="shared" si="2"/>
        <v>18.978999999999999</v>
      </c>
      <c r="O53" s="3">
        <f t="shared" si="1"/>
        <v>-0.17089999999998895</v>
      </c>
    </row>
    <row r="54" spans="4:15" x14ac:dyDescent="0.25">
      <c r="D54" s="3">
        <v>67.739400000000003</v>
      </c>
      <c r="E54" s="3">
        <v>223.99719999999999</v>
      </c>
      <c r="F54" s="3">
        <v>1246.3190999999999</v>
      </c>
      <c r="H54" s="3">
        <v>86.714600000000004</v>
      </c>
      <c r="I54" s="3">
        <v>224.02420000000001</v>
      </c>
      <c r="J54" s="3">
        <v>1246.2718</v>
      </c>
      <c r="L54" s="3">
        <f t="shared" si="2"/>
        <v>18.975200000000001</v>
      </c>
      <c r="O54" s="3">
        <f t="shared" si="1"/>
        <v>-0.27299999999999613</v>
      </c>
    </row>
    <row r="55" spans="4:15" x14ac:dyDescent="0.25">
      <c r="D55" s="3">
        <v>67.745900000000006</v>
      </c>
      <c r="E55" s="3">
        <v>223.99680000000001</v>
      </c>
      <c r="F55" s="3">
        <v>1270.9873</v>
      </c>
      <c r="H55" s="3">
        <v>86.713099999999997</v>
      </c>
      <c r="I55" s="3">
        <v>224.02440000000001</v>
      </c>
      <c r="J55" s="3">
        <v>1270.9363000000001</v>
      </c>
      <c r="L55" s="3">
        <f t="shared" si="2"/>
        <v>18.967199999999991</v>
      </c>
      <c r="O55" s="3">
        <f t="shared" si="1"/>
        <v>-0.27049999999999841</v>
      </c>
    </row>
    <row r="56" spans="4:15" x14ac:dyDescent="0.25">
      <c r="D56" s="3">
        <v>67.776499999999999</v>
      </c>
      <c r="E56" s="3">
        <v>223.99770000000001</v>
      </c>
      <c r="F56" s="3">
        <v>1295.6479999999999</v>
      </c>
      <c r="H56" s="3">
        <v>86.751999999999995</v>
      </c>
      <c r="I56" s="3">
        <v>224.0241</v>
      </c>
      <c r="J56" s="3">
        <v>1295.6025999999999</v>
      </c>
      <c r="L56" s="3">
        <f t="shared" si="2"/>
        <v>18.975499999999997</v>
      </c>
      <c r="O56" s="3">
        <f t="shared" si="1"/>
        <v>-0.23574999999999591</v>
      </c>
    </row>
    <row r="57" spans="4:15" x14ac:dyDescent="0.25">
      <c r="D57" s="3">
        <v>67.759699999999995</v>
      </c>
      <c r="E57" s="3">
        <v>223.99690000000001</v>
      </c>
      <c r="F57" s="3">
        <v>1320.3169</v>
      </c>
      <c r="H57" s="3">
        <v>86.732600000000005</v>
      </c>
      <c r="I57" s="3">
        <v>224.02500000000001</v>
      </c>
      <c r="J57" s="3">
        <v>1320.2675999999999</v>
      </c>
      <c r="L57" s="3">
        <f t="shared" si="2"/>
        <v>18.97290000000001</v>
      </c>
      <c r="O57" s="3">
        <f t="shared" si="1"/>
        <v>-0.25384999999999991</v>
      </c>
    </row>
    <row r="58" spans="4:15" x14ac:dyDescent="0.25">
      <c r="D58" s="3">
        <v>67.928799999999995</v>
      </c>
      <c r="E58" s="3">
        <v>223.99690000000001</v>
      </c>
      <c r="F58" s="3">
        <v>1344.9802999999999</v>
      </c>
      <c r="H58" s="3">
        <v>86.8994</v>
      </c>
      <c r="I58" s="3">
        <v>224.0264</v>
      </c>
      <c r="J58" s="3">
        <v>1344.9345000000001</v>
      </c>
      <c r="L58" s="3">
        <f t="shared" si="2"/>
        <v>18.970600000000005</v>
      </c>
      <c r="O58" s="3">
        <f t="shared" si="1"/>
        <v>-8.5900000000009413E-2</v>
      </c>
    </row>
    <row r="59" spans="4:15" x14ac:dyDescent="0.25">
      <c r="D59" s="3">
        <v>67.810199999999995</v>
      </c>
      <c r="E59" s="3">
        <v>223.9965</v>
      </c>
      <c r="F59" s="3">
        <v>1369.6446000000001</v>
      </c>
      <c r="H59" s="3">
        <v>86.765500000000003</v>
      </c>
      <c r="I59" s="3">
        <v>224.02549999999999</v>
      </c>
      <c r="J59" s="3">
        <v>1369.598</v>
      </c>
      <c r="L59" s="3">
        <f t="shared" si="2"/>
        <v>18.955300000000008</v>
      </c>
      <c r="O59" s="3">
        <f t="shared" si="1"/>
        <v>-0.21215000000000828</v>
      </c>
    </row>
    <row r="60" spans="4:15" x14ac:dyDescent="0.25">
      <c r="D60" s="3">
        <v>67.696899999999999</v>
      </c>
      <c r="E60" s="3">
        <v>223.99709999999999</v>
      </c>
      <c r="F60" s="3">
        <v>1394.3112000000001</v>
      </c>
      <c r="H60" s="3">
        <v>86.6768</v>
      </c>
      <c r="I60" s="3">
        <v>224.0239</v>
      </c>
      <c r="J60" s="3">
        <v>1394.2621999999999</v>
      </c>
      <c r="L60" s="3">
        <f t="shared" si="2"/>
        <v>18.979900000000001</v>
      </c>
      <c r="O60" s="3">
        <f t="shared" si="1"/>
        <v>-0.31315000000000737</v>
      </c>
    </row>
    <row r="61" spans="4:15" x14ac:dyDescent="0.25">
      <c r="D61" s="3">
        <v>67.810100000000006</v>
      </c>
      <c r="E61" s="3">
        <v>223.99719999999999</v>
      </c>
      <c r="F61" s="3">
        <v>1418.9731999999999</v>
      </c>
      <c r="H61" s="3">
        <v>86.779200000000003</v>
      </c>
      <c r="I61" s="3">
        <v>224.0248</v>
      </c>
      <c r="J61" s="3">
        <v>1418.9290000000001</v>
      </c>
      <c r="L61" s="3">
        <f t="shared" si="2"/>
        <v>18.969099999999997</v>
      </c>
      <c r="O61" s="3">
        <f t="shared" si="1"/>
        <v>-0.2053499999999957</v>
      </c>
    </row>
    <row r="62" spans="4:15" x14ac:dyDescent="0.25">
      <c r="D62" s="3">
        <v>67.731399999999994</v>
      </c>
      <c r="E62" s="3">
        <v>223.9965</v>
      </c>
      <c r="F62" s="3">
        <v>1443.643</v>
      </c>
      <c r="H62" s="3">
        <v>86.706699999999998</v>
      </c>
      <c r="I62" s="3">
        <v>224.0241</v>
      </c>
      <c r="J62" s="3">
        <v>1443.5934</v>
      </c>
      <c r="L62" s="3">
        <f t="shared" si="2"/>
        <v>18.975300000000004</v>
      </c>
      <c r="O62" s="3">
        <f t="shared" si="1"/>
        <v>-0.28095000000000425</v>
      </c>
    </row>
    <row r="63" spans="4:15" x14ac:dyDescent="0.25">
      <c r="D63" s="3">
        <v>67.822999999999993</v>
      </c>
      <c r="E63" s="3">
        <v>223.99719999999999</v>
      </c>
      <c r="F63" s="3">
        <v>1468.3085000000001</v>
      </c>
      <c r="H63" s="3">
        <v>86.794600000000003</v>
      </c>
      <c r="I63" s="3">
        <v>224.02500000000001</v>
      </c>
      <c r="J63" s="3">
        <v>1468.259</v>
      </c>
      <c r="L63" s="3">
        <f t="shared" si="2"/>
        <v>18.971600000000009</v>
      </c>
      <c r="O63" s="3">
        <f t="shared" si="1"/>
        <v>-0.19120000000000914</v>
      </c>
    </row>
    <row r="64" spans="4:15" x14ac:dyDescent="0.25">
      <c r="D64" s="3">
        <v>67.827299999999994</v>
      </c>
      <c r="E64" s="3">
        <v>223.99760000000001</v>
      </c>
      <c r="F64" s="3">
        <v>1492.9689000000001</v>
      </c>
      <c r="H64" s="3">
        <v>86.790599999999998</v>
      </c>
      <c r="I64" s="3">
        <v>224.02340000000001</v>
      </c>
      <c r="J64" s="3">
        <v>1492.9246000000001</v>
      </c>
      <c r="L64" s="3">
        <f t="shared" si="2"/>
        <v>18.963300000000004</v>
      </c>
      <c r="O64" s="3">
        <f t="shared" si="1"/>
        <v>-0.19105000000000416</v>
      </c>
    </row>
    <row r="65" spans="4:15" x14ac:dyDescent="0.25">
      <c r="D65" s="3">
        <v>67.8399</v>
      </c>
      <c r="E65" s="3">
        <v>223.9975</v>
      </c>
      <c r="F65" s="3">
        <v>1517.6339</v>
      </c>
      <c r="H65" s="3">
        <v>86.802199999999999</v>
      </c>
      <c r="I65" s="3">
        <v>224.02520000000001</v>
      </c>
      <c r="J65" s="3">
        <v>1517.5895</v>
      </c>
      <c r="L65" s="3">
        <f t="shared" si="2"/>
        <v>18.962299999999999</v>
      </c>
      <c r="O65" s="3">
        <f t="shared" si="1"/>
        <v>-0.17895000000000039</v>
      </c>
    </row>
    <row r="66" spans="4:15" x14ac:dyDescent="0.25">
      <c r="D66" s="3">
        <v>67.795599999999993</v>
      </c>
      <c r="E66" s="3">
        <v>223.99610000000001</v>
      </c>
      <c r="F66" s="3">
        <v>1542.3008</v>
      </c>
      <c r="H66" s="3">
        <v>86.770899999999997</v>
      </c>
      <c r="I66" s="3">
        <v>224.02260000000001</v>
      </c>
      <c r="J66" s="3">
        <v>1542.2541000000001</v>
      </c>
      <c r="L66" s="3">
        <f t="shared" si="2"/>
        <v>18.975300000000004</v>
      </c>
      <c r="O66" s="3">
        <f t="shared" si="1"/>
        <v>-0.21675000000000466</v>
      </c>
    </row>
    <row r="67" spans="4:15" x14ac:dyDescent="0.25">
      <c r="D67" s="3">
        <v>67.880600000000001</v>
      </c>
      <c r="E67" s="3">
        <v>223.99520000000001</v>
      </c>
      <c r="F67" s="3">
        <v>1566.9684</v>
      </c>
      <c r="H67" s="3">
        <v>86.863500000000002</v>
      </c>
      <c r="I67" s="3">
        <v>224.0231</v>
      </c>
      <c r="J67" s="3">
        <v>1566.9204</v>
      </c>
      <c r="L67" s="3">
        <f t="shared" si="2"/>
        <v>18.982900000000001</v>
      </c>
      <c r="O67" s="3">
        <f t="shared" si="1"/>
        <v>-0.12794999999999845</v>
      </c>
    </row>
    <row r="68" spans="4:15" x14ac:dyDescent="0.25">
      <c r="D68" s="3">
        <v>67.782700000000006</v>
      </c>
      <c r="E68" s="3">
        <v>223.99770000000001</v>
      </c>
      <c r="F68" s="3">
        <v>1591.6312</v>
      </c>
      <c r="H68" s="3">
        <v>86.761700000000005</v>
      </c>
      <c r="I68" s="3">
        <v>224.02449999999999</v>
      </c>
      <c r="J68" s="3">
        <v>1591.5849000000001</v>
      </c>
      <c r="L68" s="3">
        <f t="shared" ref="L68:L99" si="3">H68-D68</f>
        <v>18.978999999999999</v>
      </c>
      <c r="O68" s="3">
        <f t="shared" si="1"/>
        <v>-0.227800000000002</v>
      </c>
    </row>
    <row r="69" spans="4:15" x14ac:dyDescent="0.25">
      <c r="D69" s="3">
        <v>67.742099999999994</v>
      </c>
      <c r="E69" s="3">
        <v>223.9966</v>
      </c>
      <c r="F69" s="3">
        <v>1616.2972</v>
      </c>
      <c r="H69" s="3">
        <v>86.695400000000006</v>
      </c>
      <c r="I69" s="3">
        <v>224.024</v>
      </c>
      <c r="J69" s="3">
        <v>1616.2491</v>
      </c>
      <c r="L69" s="3">
        <f t="shared" si="3"/>
        <v>18.953300000000013</v>
      </c>
      <c r="O69" s="3">
        <f t="shared" ref="O69:O132" si="4">AVERAGE(D69,H69)-77.5</f>
        <v>-0.28125</v>
      </c>
    </row>
    <row r="70" spans="4:15" x14ac:dyDescent="0.25">
      <c r="D70" s="3">
        <v>67.796499999999995</v>
      </c>
      <c r="E70" s="3">
        <v>223.99629999999999</v>
      </c>
      <c r="F70" s="3">
        <v>1640.9619</v>
      </c>
      <c r="H70" s="3">
        <v>86.763999999999996</v>
      </c>
      <c r="I70" s="3">
        <v>224.02369999999999</v>
      </c>
      <c r="J70" s="3">
        <v>1640.915</v>
      </c>
      <c r="L70" s="3">
        <f t="shared" si="3"/>
        <v>18.967500000000001</v>
      </c>
      <c r="O70" s="3">
        <f t="shared" si="4"/>
        <v>-0.21975000000000477</v>
      </c>
    </row>
    <row r="71" spans="4:15" x14ac:dyDescent="0.25">
      <c r="D71" s="3">
        <v>67.692700000000002</v>
      </c>
      <c r="E71" s="3">
        <v>223.99709999999999</v>
      </c>
      <c r="F71" s="3">
        <v>1665.6273000000001</v>
      </c>
      <c r="H71" s="3">
        <v>86.656300000000002</v>
      </c>
      <c r="I71" s="3">
        <v>224.024</v>
      </c>
      <c r="J71" s="3">
        <v>1665.5799</v>
      </c>
      <c r="L71" s="3">
        <f t="shared" si="3"/>
        <v>18.9636</v>
      </c>
      <c r="O71" s="3">
        <f t="shared" si="4"/>
        <v>-0.32550000000000523</v>
      </c>
    </row>
    <row r="72" spans="4:15" x14ac:dyDescent="0.25">
      <c r="D72" s="3">
        <v>67.715699999999998</v>
      </c>
      <c r="E72" s="3">
        <v>223.9967</v>
      </c>
      <c r="F72" s="3">
        <v>1690.2963999999999</v>
      </c>
      <c r="H72" s="3">
        <v>86.687200000000004</v>
      </c>
      <c r="I72" s="3">
        <v>224.0215</v>
      </c>
      <c r="J72" s="3">
        <v>1690.2447</v>
      </c>
      <c r="L72" s="3">
        <f t="shared" si="3"/>
        <v>18.971500000000006</v>
      </c>
      <c r="O72" s="3">
        <f t="shared" si="4"/>
        <v>-0.29855000000000587</v>
      </c>
    </row>
    <row r="73" spans="4:15" x14ac:dyDescent="0.25">
      <c r="D73" s="3">
        <v>67.799099999999996</v>
      </c>
      <c r="E73" s="3">
        <v>223.99680000000001</v>
      </c>
      <c r="F73" s="3">
        <v>1714.9603</v>
      </c>
      <c r="H73" s="3">
        <v>86.779700000000005</v>
      </c>
      <c r="I73" s="3">
        <v>224.0222</v>
      </c>
      <c r="J73" s="3">
        <v>1714.9105</v>
      </c>
      <c r="L73" s="3">
        <f t="shared" si="3"/>
        <v>18.98060000000001</v>
      </c>
      <c r="O73" s="3">
        <f t="shared" si="4"/>
        <v>-0.21059999999999945</v>
      </c>
    </row>
    <row r="74" spans="4:15" x14ac:dyDescent="0.25">
      <c r="D74" s="3">
        <v>67.751599999999996</v>
      </c>
      <c r="E74" s="3">
        <v>223.9958</v>
      </c>
      <c r="F74" s="3">
        <v>1739.6251999999999</v>
      </c>
      <c r="H74" s="3">
        <v>86.723699999999994</v>
      </c>
      <c r="I74" s="3">
        <v>224.02199999999999</v>
      </c>
      <c r="J74" s="3">
        <v>1739.5754999999999</v>
      </c>
      <c r="L74" s="3">
        <f t="shared" si="3"/>
        <v>18.972099999999998</v>
      </c>
      <c r="O74" s="3">
        <f t="shared" si="4"/>
        <v>-0.26234999999999786</v>
      </c>
    </row>
    <row r="75" spans="4:15" x14ac:dyDescent="0.25">
      <c r="D75" s="3">
        <v>67.716399999999993</v>
      </c>
      <c r="E75" s="3">
        <v>223.99629999999999</v>
      </c>
      <c r="F75" s="3">
        <v>1764.2922000000001</v>
      </c>
      <c r="H75" s="3">
        <v>86.687299999999993</v>
      </c>
      <c r="I75" s="3">
        <v>224.0215</v>
      </c>
      <c r="J75" s="3">
        <v>1764.24</v>
      </c>
      <c r="L75" s="3">
        <f t="shared" si="3"/>
        <v>18.9709</v>
      </c>
      <c r="O75" s="3">
        <f t="shared" si="4"/>
        <v>-0.2981500000000068</v>
      </c>
    </row>
    <row r="76" spans="4:15" x14ac:dyDescent="0.25">
      <c r="D76" s="3">
        <v>67.754999999999995</v>
      </c>
      <c r="E76" s="3">
        <v>223.99619999999999</v>
      </c>
      <c r="F76" s="3">
        <v>1788.9535000000001</v>
      </c>
      <c r="H76" s="3">
        <v>86.727999999999994</v>
      </c>
      <c r="I76" s="3">
        <v>224.02180000000001</v>
      </c>
      <c r="J76" s="3">
        <v>1788.9066</v>
      </c>
      <c r="L76" s="3">
        <f t="shared" si="3"/>
        <v>18.972999999999999</v>
      </c>
      <c r="O76" s="3">
        <f t="shared" si="4"/>
        <v>-0.25849999999999795</v>
      </c>
    </row>
    <row r="77" spans="4:15" x14ac:dyDescent="0.25">
      <c r="D77" s="3">
        <v>67.878</v>
      </c>
      <c r="E77" s="3">
        <v>223.9975</v>
      </c>
      <c r="F77" s="3">
        <v>1813.6161999999999</v>
      </c>
      <c r="H77" s="3">
        <v>86.839399999999998</v>
      </c>
      <c r="I77" s="3">
        <v>224.0239</v>
      </c>
      <c r="J77" s="3">
        <v>1813.5713000000001</v>
      </c>
      <c r="L77" s="3">
        <f t="shared" si="3"/>
        <v>18.961399999999998</v>
      </c>
      <c r="O77" s="3">
        <f t="shared" si="4"/>
        <v>-0.14130000000000109</v>
      </c>
    </row>
    <row r="78" spans="4:15" x14ac:dyDescent="0.25">
      <c r="D78" s="3">
        <v>67.695899999999995</v>
      </c>
      <c r="E78" s="3">
        <v>223.9965</v>
      </c>
      <c r="F78" s="3">
        <v>1838.2841000000001</v>
      </c>
      <c r="H78" s="3">
        <v>86.675200000000004</v>
      </c>
      <c r="I78" s="3">
        <v>224.02090000000001</v>
      </c>
      <c r="J78" s="3">
        <v>1838.2366999999999</v>
      </c>
      <c r="L78" s="3">
        <f t="shared" si="3"/>
        <v>18.979300000000009</v>
      </c>
      <c r="O78" s="3">
        <f t="shared" si="4"/>
        <v>-0.31444999999999368</v>
      </c>
    </row>
    <row r="79" spans="4:15" x14ac:dyDescent="0.25">
      <c r="D79" s="3">
        <v>67.864000000000004</v>
      </c>
      <c r="E79" s="3">
        <v>223.99780000000001</v>
      </c>
      <c r="F79" s="3">
        <v>1862.9473</v>
      </c>
      <c r="H79" s="3">
        <v>86.836699999999993</v>
      </c>
      <c r="I79" s="3">
        <v>224.02359999999999</v>
      </c>
      <c r="J79" s="3">
        <v>1862.9024999999999</v>
      </c>
      <c r="L79" s="3">
        <f t="shared" si="3"/>
        <v>18.972699999999989</v>
      </c>
      <c r="O79" s="3">
        <f t="shared" si="4"/>
        <v>-0.14965000000000828</v>
      </c>
    </row>
    <row r="80" spans="4:15" x14ac:dyDescent="0.25">
      <c r="D80" s="3">
        <v>68.119399999999999</v>
      </c>
      <c r="E80" s="3">
        <v>223.9984</v>
      </c>
      <c r="F80" s="3">
        <v>1887.6125999999999</v>
      </c>
      <c r="H80" s="3">
        <v>87.093900000000005</v>
      </c>
      <c r="I80" s="3">
        <v>224.02670000000001</v>
      </c>
      <c r="J80" s="3">
        <v>1887.5697</v>
      </c>
      <c r="L80" s="3">
        <f t="shared" si="3"/>
        <v>18.974500000000006</v>
      </c>
      <c r="O80" s="3">
        <f t="shared" si="4"/>
        <v>0.10665000000000191</v>
      </c>
    </row>
    <row r="81" spans="4:15" x14ac:dyDescent="0.25">
      <c r="D81" s="3">
        <v>67.905500000000004</v>
      </c>
      <c r="E81" s="3">
        <v>223.9956</v>
      </c>
      <c r="F81" s="3">
        <v>1912.2802999999999</v>
      </c>
      <c r="H81" s="3">
        <v>86.871200000000002</v>
      </c>
      <c r="I81" s="3">
        <v>224.02359999999999</v>
      </c>
      <c r="J81" s="3">
        <v>1912.2331999999999</v>
      </c>
      <c r="L81" s="3">
        <f t="shared" si="3"/>
        <v>18.965699999999998</v>
      </c>
      <c r="O81" s="3">
        <f t="shared" si="4"/>
        <v>-0.11164999999999736</v>
      </c>
    </row>
    <row r="82" spans="4:15" x14ac:dyDescent="0.25">
      <c r="D82" s="3">
        <v>67.759299999999996</v>
      </c>
      <c r="E82" s="3">
        <v>223.99680000000001</v>
      </c>
      <c r="F82" s="3">
        <v>1936.9441999999999</v>
      </c>
      <c r="H82" s="3">
        <v>86.731999999999999</v>
      </c>
      <c r="I82" s="3">
        <v>224.02189999999999</v>
      </c>
      <c r="J82" s="3">
        <v>1936.8973000000001</v>
      </c>
      <c r="L82" s="3">
        <f t="shared" si="3"/>
        <v>18.972700000000003</v>
      </c>
      <c r="O82" s="3">
        <f t="shared" si="4"/>
        <v>-0.2543500000000023</v>
      </c>
    </row>
    <row r="83" spans="4:15" x14ac:dyDescent="0.25">
      <c r="D83" s="3">
        <v>67.775899999999993</v>
      </c>
      <c r="E83" s="3">
        <v>223.99680000000001</v>
      </c>
      <c r="F83" s="3">
        <v>1961.6103000000001</v>
      </c>
      <c r="H83" s="3">
        <v>86.744399999999999</v>
      </c>
      <c r="I83" s="3">
        <v>224.02350000000001</v>
      </c>
      <c r="J83" s="3">
        <v>1961.5625</v>
      </c>
      <c r="L83" s="3">
        <f t="shared" si="3"/>
        <v>18.968500000000006</v>
      </c>
      <c r="O83" s="3">
        <f t="shared" si="4"/>
        <v>-0.23985000000000412</v>
      </c>
    </row>
    <row r="84" spans="4:15" x14ac:dyDescent="0.25">
      <c r="D84" s="3">
        <v>67.715000000000003</v>
      </c>
      <c r="E84" s="3">
        <v>223.99639999999999</v>
      </c>
      <c r="F84" s="3">
        <v>1986.2751000000001</v>
      </c>
      <c r="H84" s="3">
        <v>86.685000000000002</v>
      </c>
      <c r="I84" s="3">
        <v>224.02109999999999</v>
      </c>
      <c r="J84" s="3">
        <v>1986.2270000000001</v>
      </c>
      <c r="L84" s="3">
        <f t="shared" si="3"/>
        <v>18.97</v>
      </c>
      <c r="O84" s="3">
        <f t="shared" si="4"/>
        <v>-0.29999999999999716</v>
      </c>
    </row>
    <row r="85" spans="4:15" x14ac:dyDescent="0.25">
      <c r="D85" s="3">
        <v>67.548000000000002</v>
      </c>
      <c r="E85" s="3">
        <v>223.99610000000001</v>
      </c>
      <c r="F85" s="3">
        <v>2010.9431999999999</v>
      </c>
      <c r="H85" s="3">
        <v>86.527000000000001</v>
      </c>
      <c r="I85" s="3">
        <v>224.02010000000001</v>
      </c>
      <c r="J85" s="3">
        <v>2010.8905999999999</v>
      </c>
      <c r="L85" s="3">
        <f t="shared" si="3"/>
        <v>18.978999999999999</v>
      </c>
      <c r="O85" s="3">
        <f t="shared" si="4"/>
        <v>-0.46250000000000568</v>
      </c>
    </row>
    <row r="86" spans="4:15" x14ac:dyDescent="0.25">
      <c r="D86" s="3">
        <v>67.801500000000004</v>
      </c>
      <c r="E86" s="3">
        <v>223.99639999999999</v>
      </c>
      <c r="F86" s="3">
        <v>2035.6085</v>
      </c>
      <c r="H86" s="3">
        <v>86.761200000000002</v>
      </c>
      <c r="I86" s="3">
        <v>224.02250000000001</v>
      </c>
      <c r="J86" s="3">
        <v>2035.5577000000001</v>
      </c>
      <c r="L86" s="3">
        <f t="shared" si="3"/>
        <v>18.959699999999998</v>
      </c>
      <c r="O86" s="3">
        <f t="shared" si="4"/>
        <v>-0.21864999999999668</v>
      </c>
    </row>
    <row r="87" spans="4:15" x14ac:dyDescent="0.25">
      <c r="D87" s="3">
        <v>67.7821</v>
      </c>
      <c r="E87" s="3">
        <v>223.9967</v>
      </c>
      <c r="F87" s="3">
        <v>2060.2719999999999</v>
      </c>
      <c r="H87" s="3">
        <v>86.751599999999996</v>
      </c>
      <c r="I87" s="3">
        <v>224.02340000000001</v>
      </c>
      <c r="J87" s="3">
        <v>2060.2226000000001</v>
      </c>
      <c r="L87" s="3">
        <f t="shared" si="3"/>
        <v>18.969499999999996</v>
      </c>
      <c r="O87" s="3">
        <f t="shared" si="4"/>
        <v>-0.23314999999999486</v>
      </c>
    </row>
    <row r="88" spans="4:15" x14ac:dyDescent="0.25">
      <c r="D88" s="3">
        <v>67.718000000000004</v>
      </c>
      <c r="E88" s="3">
        <v>223.99610000000001</v>
      </c>
      <c r="F88" s="3">
        <v>2084.9402</v>
      </c>
      <c r="H88" s="3">
        <v>86.696100000000001</v>
      </c>
      <c r="I88" s="3">
        <v>224.023</v>
      </c>
      <c r="J88" s="3">
        <v>2084.8878</v>
      </c>
      <c r="L88" s="3">
        <f t="shared" si="3"/>
        <v>18.978099999999998</v>
      </c>
      <c r="O88" s="3">
        <f t="shared" si="4"/>
        <v>-0.2929499999999905</v>
      </c>
    </row>
    <row r="89" spans="4:15" x14ac:dyDescent="0.25">
      <c r="D89" s="3">
        <v>67.748400000000004</v>
      </c>
      <c r="E89" s="3">
        <v>223.99619999999999</v>
      </c>
      <c r="F89" s="3">
        <v>2109.6005</v>
      </c>
      <c r="H89" s="3">
        <v>86.721500000000006</v>
      </c>
      <c r="I89" s="3">
        <v>224.0239</v>
      </c>
      <c r="J89" s="3">
        <v>2109.5533</v>
      </c>
      <c r="L89" s="3">
        <f t="shared" si="3"/>
        <v>18.973100000000002</v>
      </c>
      <c r="O89" s="3">
        <f t="shared" si="4"/>
        <v>-0.26505000000000223</v>
      </c>
    </row>
    <row r="90" spans="4:15" x14ac:dyDescent="0.25">
      <c r="D90" s="3">
        <v>67.7239</v>
      </c>
      <c r="E90" s="3">
        <v>223.99180000000001</v>
      </c>
      <c r="F90" s="3">
        <v>2134.2687000000001</v>
      </c>
      <c r="H90" s="3">
        <v>86.683599999999998</v>
      </c>
      <c r="I90" s="3">
        <v>224.0213</v>
      </c>
      <c r="J90" s="3">
        <v>2134.2181999999998</v>
      </c>
      <c r="L90" s="3">
        <f t="shared" si="3"/>
        <v>18.959699999999998</v>
      </c>
      <c r="O90" s="3">
        <f t="shared" si="4"/>
        <v>-0.29625000000000057</v>
      </c>
    </row>
    <row r="91" spans="4:15" x14ac:dyDescent="0.25">
      <c r="D91" s="3">
        <v>67.783299999999997</v>
      </c>
      <c r="E91" s="3">
        <v>223.99639999999999</v>
      </c>
      <c r="F91" s="3">
        <v>2158.9326999999998</v>
      </c>
      <c r="H91" s="3">
        <v>86.759200000000007</v>
      </c>
      <c r="I91" s="3">
        <v>224.02269999999999</v>
      </c>
      <c r="J91" s="3">
        <v>2158.8836000000001</v>
      </c>
      <c r="L91" s="3">
        <f t="shared" si="3"/>
        <v>18.97590000000001</v>
      </c>
      <c r="O91" s="3">
        <f t="shared" si="4"/>
        <v>-0.22874999999999091</v>
      </c>
    </row>
    <row r="92" spans="4:15" x14ac:dyDescent="0.25">
      <c r="D92" s="3">
        <v>67.803399999999996</v>
      </c>
      <c r="E92" s="3">
        <v>223.9966</v>
      </c>
      <c r="F92" s="3">
        <v>2183.5983999999999</v>
      </c>
      <c r="H92" s="3">
        <v>86.776200000000003</v>
      </c>
      <c r="I92" s="3">
        <v>224.02379999999999</v>
      </c>
      <c r="J92" s="3">
        <v>2183.5493999999999</v>
      </c>
      <c r="L92" s="3">
        <f t="shared" si="3"/>
        <v>18.972800000000007</v>
      </c>
      <c r="O92" s="3">
        <f t="shared" si="4"/>
        <v>-0.21020000000000039</v>
      </c>
    </row>
    <row r="93" spans="4:15" x14ac:dyDescent="0.25">
      <c r="D93" s="3">
        <v>67.822000000000003</v>
      </c>
      <c r="E93" s="3">
        <v>223.99719999999999</v>
      </c>
      <c r="F93" s="3">
        <v>2208.2602999999999</v>
      </c>
      <c r="H93" s="3">
        <v>86.785799999999995</v>
      </c>
      <c r="I93" s="3">
        <v>224.02330000000001</v>
      </c>
      <c r="J93" s="3">
        <v>2208.2145</v>
      </c>
      <c r="L93" s="3">
        <f t="shared" si="3"/>
        <v>18.963799999999992</v>
      </c>
      <c r="O93" s="3">
        <f t="shared" si="4"/>
        <v>-0.19610000000000127</v>
      </c>
    </row>
    <row r="94" spans="4:15" x14ac:dyDescent="0.25">
      <c r="D94" s="3">
        <v>67.745599999999996</v>
      </c>
      <c r="E94" s="3">
        <v>223.99709999999999</v>
      </c>
      <c r="F94" s="3">
        <v>2232.9276</v>
      </c>
      <c r="H94" s="3">
        <v>86.723500000000001</v>
      </c>
      <c r="I94" s="3">
        <v>224.02289999999999</v>
      </c>
      <c r="J94" s="3">
        <v>2232.8806</v>
      </c>
      <c r="L94" s="3">
        <f t="shared" si="3"/>
        <v>18.977900000000005</v>
      </c>
      <c r="O94" s="3">
        <f t="shared" si="4"/>
        <v>-0.2654500000000013</v>
      </c>
    </row>
    <row r="95" spans="4:15" x14ac:dyDescent="0.25">
      <c r="D95" s="3">
        <v>67.6828</v>
      </c>
      <c r="E95" s="3">
        <v>223.995</v>
      </c>
      <c r="F95" s="3">
        <v>2257.5938000000001</v>
      </c>
      <c r="H95" s="3">
        <v>86.661500000000004</v>
      </c>
      <c r="I95" s="3">
        <v>224.0231</v>
      </c>
      <c r="J95" s="3">
        <v>2257.5445</v>
      </c>
      <c r="L95" s="3">
        <f t="shared" si="3"/>
        <v>18.978700000000003</v>
      </c>
      <c r="O95" s="3">
        <f t="shared" si="4"/>
        <v>-0.32784999999999798</v>
      </c>
    </row>
    <row r="96" spans="4:15" x14ac:dyDescent="0.25">
      <c r="D96" s="3">
        <v>67.802499999999995</v>
      </c>
      <c r="E96" s="3">
        <v>223.9967</v>
      </c>
      <c r="F96" s="3">
        <v>2282.2566000000002</v>
      </c>
      <c r="H96" s="3">
        <v>86.760599999999997</v>
      </c>
      <c r="I96" s="3">
        <v>224.0239</v>
      </c>
      <c r="J96" s="3">
        <v>2282.2112000000002</v>
      </c>
      <c r="L96" s="3">
        <f t="shared" si="3"/>
        <v>18.958100000000002</v>
      </c>
      <c r="O96" s="3">
        <f t="shared" si="4"/>
        <v>-0.21845000000000425</v>
      </c>
    </row>
    <row r="97" spans="4:15" x14ac:dyDescent="0.25">
      <c r="D97" s="3">
        <v>67.801299999999998</v>
      </c>
      <c r="E97" s="3">
        <v>223.9973</v>
      </c>
      <c r="F97" s="3">
        <v>2306.9247999999998</v>
      </c>
      <c r="H97" s="3">
        <v>86.790400000000005</v>
      </c>
      <c r="I97" s="3">
        <v>224.024</v>
      </c>
      <c r="J97" s="3">
        <v>2306.8757999999998</v>
      </c>
      <c r="L97" s="3">
        <f t="shared" si="3"/>
        <v>18.989100000000008</v>
      </c>
      <c r="O97" s="3">
        <f t="shared" si="4"/>
        <v>-0.2041499999999985</v>
      </c>
    </row>
    <row r="98" spans="4:15" x14ac:dyDescent="0.25">
      <c r="D98" s="3">
        <v>67.715699999999998</v>
      </c>
      <c r="E98" s="3">
        <v>223.99619999999999</v>
      </c>
      <c r="F98" s="3">
        <v>2331.5925000000002</v>
      </c>
      <c r="H98" s="3">
        <v>86.676400000000001</v>
      </c>
      <c r="I98" s="3">
        <v>224.023</v>
      </c>
      <c r="J98" s="3">
        <v>2331.54</v>
      </c>
      <c r="L98" s="3">
        <f t="shared" si="3"/>
        <v>18.960700000000003</v>
      </c>
      <c r="O98" s="3">
        <f t="shared" si="4"/>
        <v>-0.30395000000000039</v>
      </c>
    </row>
    <row r="99" spans="4:15" x14ac:dyDescent="0.25">
      <c r="D99" s="3">
        <v>67.745999999999995</v>
      </c>
      <c r="E99" s="3">
        <v>223.99690000000001</v>
      </c>
      <c r="F99" s="3">
        <v>2356.2579999999998</v>
      </c>
      <c r="H99" s="3">
        <v>86.714799999999997</v>
      </c>
      <c r="I99" s="3">
        <v>224.02279999999999</v>
      </c>
      <c r="J99" s="3">
        <v>2356.2053000000001</v>
      </c>
      <c r="L99" s="3">
        <f t="shared" si="3"/>
        <v>18.968800000000002</v>
      </c>
      <c r="O99" s="3">
        <f t="shared" si="4"/>
        <v>-0.26959999999999695</v>
      </c>
    </row>
    <row r="100" spans="4:15" x14ac:dyDescent="0.25">
      <c r="D100" s="3">
        <v>67.793300000000002</v>
      </c>
      <c r="E100" s="3">
        <v>223.99639999999999</v>
      </c>
      <c r="F100" s="3">
        <v>2380.9198999999999</v>
      </c>
      <c r="H100" s="3">
        <v>86.764600000000002</v>
      </c>
      <c r="I100" s="3">
        <v>224.02430000000001</v>
      </c>
      <c r="J100" s="3">
        <v>2380.8712</v>
      </c>
      <c r="L100" s="3">
        <f t="shared" ref="L100:L135" si="5">H100-D100</f>
        <v>18.971299999999999</v>
      </c>
      <c r="O100" s="3">
        <f t="shared" si="4"/>
        <v>-0.22104999999999109</v>
      </c>
    </row>
    <row r="101" spans="4:15" x14ac:dyDescent="0.25">
      <c r="D101" s="3">
        <v>67.687600000000003</v>
      </c>
      <c r="E101" s="3">
        <v>223.99690000000001</v>
      </c>
      <c r="F101" s="3">
        <v>2405.5866000000001</v>
      </c>
      <c r="H101" s="3">
        <v>86.6601</v>
      </c>
      <c r="I101" s="3">
        <v>224.0231</v>
      </c>
      <c r="J101" s="3">
        <v>2405.5354000000002</v>
      </c>
      <c r="L101" s="3">
        <f t="shared" si="5"/>
        <v>18.972499999999997</v>
      </c>
      <c r="O101" s="3">
        <f t="shared" si="4"/>
        <v>-0.32614999999999839</v>
      </c>
    </row>
    <row r="102" spans="4:15" x14ac:dyDescent="0.25">
      <c r="D102" s="3">
        <v>67.655600000000007</v>
      </c>
      <c r="E102" s="3">
        <v>223.9967</v>
      </c>
      <c r="F102" s="3">
        <v>2430.2530999999999</v>
      </c>
      <c r="H102" s="3">
        <v>86.630300000000005</v>
      </c>
      <c r="I102" s="3">
        <v>224.023</v>
      </c>
      <c r="J102" s="3">
        <v>2430.2004000000002</v>
      </c>
      <c r="L102" s="3">
        <f t="shared" si="5"/>
        <v>18.974699999999999</v>
      </c>
      <c r="O102" s="3">
        <f t="shared" si="4"/>
        <v>-0.35704999999998677</v>
      </c>
    </row>
    <row r="103" spans="4:15" x14ac:dyDescent="0.25">
      <c r="D103" s="3">
        <v>67.761499999999998</v>
      </c>
      <c r="E103" s="3">
        <v>223.9973</v>
      </c>
      <c r="F103" s="3">
        <v>2454.9128000000001</v>
      </c>
      <c r="H103" s="3">
        <v>86.728700000000003</v>
      </c>
      <c r="I103" s="3">
        <v>224.023</v>
      </c>
      <c r="J103" s="3">
        <v>2454.8663000000001</v>
      </c>
      <c r="L103" s="3">
        <f t="shared" si="5"/>
        <v>18.967200000000005</v>
      </c>
      <c r="O103" s="3">
        <f t="shared" si="4"/>
        <v>-0.25489999999999213</v>
      </c>
    </row>
    <row r="104" spans="4:15" x14ac:dyDescent="0.25">
      <c r="D104" s="3">
        <v>67.769900000000007</v>
      </c>
      <c r="E104" s="3">
        <v>223.99690000000001</v>
      </c>
      <c r="F104" s="3">
        <v>2479.5783999999999</v>
      </c>
      <c r="H104" s="3">
        <v>86.742900000000006</v>
      </c>
      <c r="I104" s="3">
        <v>224.0222</v>
      </c>
      <c r="J104" s="3">
        <v>2479.5315000000001</v>
      </c>
      <c r="L104" s="3">
        <f t="shared" si="5"/>
        <v>18.972999999999999</v>
      </c>
      <c r="O104" s="3">
        <f t="shared" si="4"/>
        <v>-0.24359999999998649</v>
      </c>
    </row>
    <row r="105" spans="4:15" x14ac:dyDescent="0.25">
      <c r="D105" s="3">
        <v>67.763499999999993</v>
      </c>
      <c r="E105" s="3">
        <v>223.9966</v>
      </c>
      <c r="F105" s="3">
        <v>2504.2429000000002</v>
      </c>
      <c r="H105" s="3">
        <v>86.723399999999998</v>
      </c>
      <c r="I105" s="3">
        <v>224.0224</v>
      </c>
      <c r="J105" s="3">
        <v>2504.1972000000001</v>
      </c>
      <c r="L105" s="3">
        <f t="shared" si="5"/>
        <v>18.959900000000005</v>
      </c>
      <c r="O105" s="3">
        <f t="shared" si="4"/>
        <v>-0.25655000000000427</v>
      </c>
    </row>
    <row r="106" spans="4:15" x14ac:dyDescent="0.25">
      <c r="D106" s="3">
        <v>67.714500000000001</v>
      </c>
      <c r="E106" s="3">
        <v>223.99690000000001</v>
      </c>
      <c r="F106" s="3">
        <v>2528.9105</v>
      </c>
      <c r="H106" s="3">
        <v>86.680899999999994</v>
      </c>
      <c r="I106" s="3">
        <v>224.0224</v>
      </c>
      <c r="J106" s="3">
        <v>2528.8618000000001</v>
      </c>
      <c r="L106" s="3">
        <f t="shared" si="5"/>
        <v>18.966399999999993</v>
      </c>
      <c r="O106" s="3">
        <f t="shared" si="4"/>
        <v>-0.30230000000000246</v>
      </c>
    </row>
    <row r="107" spans="4:15" x14ac:dyDescent="0.25">
      <c r="D107" s="3">
        <v>67.756</v>
      </c>
      <c r="E107" s="3">
        <v>223.9974</v>
      </c>
      <c r="F107" s="3">
        <v>2553.5763999999999</v>
      </c>
      <c r="H107" s="3">
        <v>86.710599999999999</v>
      </c>
      <c r="I107" s="3">
        <v>224.0179</v>
      </c>
      <c r="J107" s="3">
        <v>2553.5272</v>
      </c>
      <c r="L107" s="3">
        <f t="shared" si="5"/>
        <v>18.954599999999999</v>
      </c>
      <c r="O107" s="3">
        <f t="shared" si="4"/>
        <v>-0.26670000000000016</v>
      </c>
    </row>
    <row r="108" spans="4:15" x14ac:dyDescent="0.25">
      <c r="D108" s="3">
        <v>67.796000000000006</v>
      </c>
      <c r="E108" s="3">
        <v>223.9957</v>
      </c>
      <c r="F108" s="3">
        <v>2578.2415000000001</v>
      </c>
      <c r="H108" s="3">
        <v>86.772400000000005</v>
      </c>
      <c r="I108" s="3">
        <v>224.02250000000001</v>
      </c>
      <c r="J108" s="3">
        <v>2578.1931</v>
      </c>
      <c r="L108" s="3">
        <f t="shared" si="5"/>
        <v>18.976399999999998</v>
      </c>
      <c r="O108" s="3">
        <f t="shared" si="4"/>
        <v>-0.21580000000000155</v>
      </c>
    </row>
    <row r="109" spans="4:15" x14ac:dyDescent="0.25">
      <c r="D109" s="3">
        <v>67.725200000000001</v>
      </c>
      <c r="E109" s="3">
        <v>223.99610000000001</v>
      </c>
      <c r="F109" s="3">
        <v>2602.9068000000002</v>
      </c>
      <c r="H109" s="3">
        <v>86.701700000000002</v>
      </c>
      <c r="I109" s="3">
        <v>224.0224</v>
      </c>
      <c r="J109" s="3">
        <v>2602.8569000000002</v>
      </c>
      <c r="L109" s="3">
        <f t="shared" si="5"/>
        <v>18.976500000000001</v>
      </c>
      <c r="O109" s="3">
        <f t="shared" si="4"/>
        <v>-0.28655000000000541</v>
      </c>
    </row>
    <row r="110" spans="4:15" x14ac:dyDescent="0.25">
      <c r="D110" s="3">
        <v>67.661699999999996</v>
      </c>
      <c r="E110" s="3">
        <v>223.99459999999999</v>
      </c>
      <c r="F110" s="3">
        <v>2627.5720000000001</v>
      </c>
      <c r="H110" s="3">
        <v>86.614199999999997</v>
      </c>
      <c r="I110" s="3">
        <v>224.02029999999999</v>
      </c>
      <c r="J110" s="3">
        <v>2627.5221999999999</v>
      </c>
      <c r="L110" s="3">
        <f t="shared" si="5"/>
        <v>18.952500000000001</v>
      </c>
      <c r="O110" s="3">
        <f t="shared" si="4"/>
        <v>-0.36205000000001064</v>
      </c>
    </row>
    <row r="111" spans="4:15" x14ac:dyDescent="0.25">
      <c r="D111" s="3">
        <v>67.736000000000004</v>
      </c>
      <c r="E111" s="3">
        <v>223.9965</v>
      </c>
      <c r="F111" s="3">
        <v>2652.2381</v>
      </c>
      <c r="H111" s="3">
        <v>86.704300000000003</v>
      </c>
      <c r="I111" s="3">
        <v>224.02250000000001</v>
      </c>
      <c r="J111" s="3">
        <v>2652.1876000000002</v>
      </c>
      <c r="L111" s="3">
        <f t="shared" si="5"/>
        <v>18.968299999999999</v>
      </c>
      <c r="O111" s="3">
        <f t="shared" si="4"/>
        <v>-0.27984999999999616</v>
      </c>
    </row>
    <row r="112" spans="4:15" x14ac:dyDescent="0.25">
      <c r="D112" s="3">
        <v>67.810699999999997</v>
      </c>
      <c r="E112" s="3">
        <v>223.99590000000001</v>
      </c>
      <c r="F112" s="3">
        <v>2676.904</v>
      </c>
      <c r="H112" s="3">
        <v>86.781999999999996</v>
      </c>
      <c r="I112" s="3">
        <v>224.0204</v>
      </c>
      <c r="J112" s="3">
        <v>2676.8539999999998</v>
      </c>
      <c r="L112" s="3">
        <f t="shared" si="5"/>
        <v>18.971299999999999</v>
      </c>
      <c r="O112" s="3">
        <f t="shared" si="4"/>
        <v>-0.20365000000001032</v>
      </c>
    </row>
    <row r="113" spans="4:15" x14ac:dyDescent="0.25">
      <c r="D113" s="3">
        <v>67.742099999999994</v>
      </c>
      <c r="E113" s="3">
        <v>223.9967</v>
      </c>
      <c r="F113" s="3">
        <v>2701.5675999999999</v>
      </c>
      <c r="H113" s="3">
        <v>86.717200000000005</v>
      </c>
      <c r="I113" s="3">
        <v>224.024</v>
      </c>
      <c r="J113" s="3">
        <v>2701.5183000000002</v>
      </c>
      <c r="L113" s="3">
        <f t="shared" si="5"/>
        <v>18.975100000000012</v>
      </c>
      <c r="O113" s="3">
        <f t="shared" si="4"/>
        <v>-0.27035000000000764</v>
      </c>
    </row>
    <row r="114" spans="4:15" x14ac:dyDescent="0.25">
      <c r="D114" s="3">
        <v>67.828000000000003</v>
      </c>
      <c r="E114" s="3">
        <v>223.99619999999999</v>
      </c>
      <c r="F114" s="3">
        <v>2726.2336</v>
      </c>
      <c r="H114" s="3">
        <v>86.804199999999994</v>
      </c>
      <c r="I114" s="3">
        <v>224.02340000000001</v>
      </c>
      <c r="J114" s="3">
        <v>2726.1849000000002</v>
      </c>
      <c r="L114" s="3">
        <f t="shared" si="5"/>
        <v>18.976199999999992</v>
      </c>
      <c r="O114" s="3">
        <f t="shared" si="4"/>
        <v>-0.18389999999999418</v>
      </c>
    </row>
    <row r="115" spans="4:15" x14ac:dyDescent="0.25">
      <c r="D115" s="3">
        <v>67.776399999999995</v>
      </c>
      <c r="E115" s="3">
        <v>223.9966</v>
      </c>
      <c r="F115" s="3">
        <v>2750.8966999999998</v>
      </c>
      <c r="H115" s="3">
        <v>86.755899999999997</v>
      </c>
      <c r="I115" s="3">
        <v>224.0215</v>
      </c>
      <c r="J115" s="3">
        <v>2750.8492000000001</v>
      </c>
      <c r="L115" s="3">
        <f t="shared" si="5"/>
        <v>18.979500000000002</v>
      </c>
      <c r="O115" s="3">
        <f t="shared" si="4"/>
        <v>-0.23385000000000389</v>
      </c>
    </row>
    <row r="116" spans="4:15" x14ac:dyDescent="0.25">
      <c r="D116" s="3">
        <v>67.813599999999994</v>
      </c>
      <c r="E116" s="3">
        <v>223.9958</v>
      </c>
      <c r="F116" s="3">
        <v>2775.5605999999998</v>
      </c>
      <c r="H116" s="3">
        <v>86.789599999999993</v>
      </c>
      <c r="I116" s="3">
        <v>224.023</v>
      </c>
      <c r="J116" s="3">
        <v>2775.5144</v>
      </c>
      <c r="L116" s="3">
        <f t="shared" si="5"/>
        <v>18.975999999999999</v>
      </c>
      <c r="O116" s="3">
        <f t="shared" si="4"/>
        <v>-0.19840000000000657</v>
      </c>
    </row>
    <row r="117" spans="4:15" x14ac:dyDescent="0.25">
      <c r="D117" s="3">
        <v>67.780699999999996</v>
      </c>
      <c r="E117" s="3">
        <v>223.9973</v>
      </c>
      <c r="F117" s="3">
        <v>2800.2255</v>
      </c>
      <c r="H117" s="3">
        <v>86.750299999999996</v>
      </c>
      <c r="I117" s="3">
        <v>224.02440000000001</v>
      </c>
      <c r="J117" s="3">
        <v>2800.1786000000002</v>
      </c>
      <c r="L117" s="3">
        <f t="shared" si="5"/>
        <v>18.9696</v>
      </c>
      <c r="O117" s="3">
        <f t="shared" si="4"/>
        <v>-0.23449999999999704</v>
      </c>
    </row>
    <row r="118" spans="4:15" x14ac:dyDescent="0.25">
      <c r="D118" s="3">
        <v>67.662899999999993</v>
      </c>
      <c r="E118" s="3">
        <v>223.99709999999999</v>
      </c>
      <c r="F118" s="3">
        <v>2824.8924999999999</v>
      </c>
      <c r="H118" s="3">
        <v>86.620099999999994</v>
      </c>
      <c r="I118" s="3">
        <v>224.02160000000001</v>
      </c>
      <c r="J118" s="3">
        <v>2824.8433</v>
      </c>
      <c r="L118" s="3">
        <f t="shared" si="5"/>
        <v>18.9572</v>
      </c>
      <c r="O118" s="3">
        <f t="shared" si="4"/>
        <v>-0.35850000000000648</v>
      </c>
    </row>
    <row r="119" spans="4:15" x14ac:dyDescent="0.25">
      <c r="D119" s="3">
        <v>67.702399999999997</v>
      </c>
      <c r="E119" s="3">
        <v>223.99780000000001</v>
      </c>
      <c r="F119" s="3">
        <v>2849.5603999999998</v>
      </c>
      <c r="H119" s="3">
        <v>86.669799999999995</v>
      </c>
      <c r="I119" s="3">
        <v>224.02160000000001</v>
      </c>
      <c r="J119" s="3">
        <v>2849.5086000000001</v>
      </c>
      <c r="L119" s="3">
        <f t="shared" si="5"/>
        <v>18.967399999999998</v>
      </c>
      <c r="O119" s="3">
        <f t="shared" si="4"/>
        <v>-0.31390000000000384</v>
      </c>
    </row>
    <row r="120" spans="4:15" x14ac:dyDescent="0.25">
      <c r="D120" s="3">
        <v>67.718999999999994</v>
      </c>
      <c r="E120" s="3">
        <v>223.9974</v>
      </c>
      <c r="F120" s="3">
        <v>2874.2211000000002</v>
      </c>
      <c r="H120" s="3">
        <v>86.687899999999999</v>
      </c>
      <c r="I120" s="3">
        <v>224.02199999999999</v>
      </c>
      <c r="J120" s="3">
        <v>2874.1743999999999</v>
      </c>
      <c r="L120" s="3">
        <f t="shared" si="5"/>
        <v>18.968900000000005</v>
      </c>
      <c r="O120" s="3">
        <f t="shared" si="4"/>
        <v>-0.29654999999999632</v>
      </c>
    </row>
    <row r="121" spans="4:15" x14ac:dyDescent="0.25">
      <c r="D121" s="3">
        <v>67.718900000000005</v>
      </c>
      <c r="E121" s="3">
        <v>223.9966</v>
      </c>
      <c r="F121" s="3">
        <v>2898.8910000000001</v>
      </c>
      <c r="H121" s="3">
        <v>86.687100000000001</v>
      </c>
      <c r="I121" s="3">
        <v>224.02119999999999</v>
      </c>
      <c r="J121" s="3">
        <v>2898.8393000000001</v>
      </c>
      <c r="L121" s="3">
        <f t="shared" si="5"/>
        <v>18.968199999999996</v>
      </c>
      <c r="O121" s="3">
        <f t="shared" si="4"/>
        <v>-0.29699999999999704</v>
      </c>
    </row>
    <row r="122" spans="4:15" x14ac:dyDescent="0.25">
      <c r="D122" s="3">
        <v>67.773799999999994</v>
      </c>
      <c r="E122" s="3">
        <v>223.99629999999999</v>
      </c>
      <c r="F122" s="3">
        <v>2923.5553</v>
      </c>
      <c r="H122" s="3">
        <v>86.739000000000004</v>
      </c>
      <c r="I122" s="3">
        <v>224.0224</v>
      </c>
      <c r="J122" s="3">
        <v>2923.5056</v>
      </c>
      <c r="L122" s="3">
        <f t="shared" si="5"/>
        <v>18.96520000000001</v>
      </c>
      <c r="O122" s="3">
        <f t="shared" si="4"/>
        <v>-0.2436000000000007</v>
      </c>
    </row>
    <row r="123" spans="4:15" x14ac:dyDescent="0.25">
      <c r="D123" s="3">
        <v>67.730699999999999</v>
      </c>
      <c r="E123" s="3">
        <v>223.9958</v>
      </c>
      <c r="F123" s="3">
        <v>2948.2181999999998</v>
      </c>
      <c r="H123" s="3">
        <v>86.700199999999995</v>
      </c>
      <c r="I123" s="3">
        <v>224.02090000000001</v>
      </c>
      <c r="J123" s="3">
        <v>2948.1702</v>
      </c>
      <c r="L123" s="3">
        <f t="shared" si="5"/>
        <v>18.969499999999996</v>
      </c>
      <c r="O123" s="3">
        <f t="shared" si="4"/>
        <v>-0.28454999999999586</v>
      </c>
    </row>
    <row r="124" spans="4:15" x14ac:dyDescent="0.25">
      <c r="D124" s="3">
        <v>67.812799999999996</v>
      </c>
      <c r="E124" s="3">
        <v>223.99590000000001</v>
      </c>
      <c r="F124" s="3">
        <v>2972.8847000000001</v>
      </c>
      <c r="H124" s="3">
        <v>86.7804</v>
      </c>
      <c r="I124" s="3">
        <v>224.02260000000001</v>
      </c>
      <c r="J124" s="3">
        <v>2972.8362999999999</v>
      </c>
      <c r="L124" s="3">
        <f t="shared" si="5"/>
        <v>18.967600000000004</v>
      </c>
      <c r="O124" s="3">
        <f t="shared" si="4"/>
        <v>-0.20340000000000202</v>
      </c>
    </row>
    <row r="125" spans="4:15" x14ac:dyDescent="0.25">
      <c r="D125" s="3">
        <v>67.724699999999999</v>
      </c>
      <c r="E125" s="3">
        <v>223.9965</v>
      </c>
      <c r="F125" s="3">
        <v>2997.5509000000002</v>
      </c>
      <c r="H125" s="3">
        <v>86.699100000000001</v>
      </c>
      <c r="I125" s="3">
        <v>224.02099999999999</v>
      </c>
      <c r="J125" s="3">
        <v>2997.5005000000001</v>
      </c>
      <c r="L125" s="3">
        <f t="shared" si="5"/>
        <v>18.974400000000003</v>
      </c>
      <c r="O125" s="3">
        <f t="shared" si="4"/>
        <v>-0.28810000000000002</v>
      </c>
    </row>
    <row r="126" spans="4:15" x14ac:dyDescent="0.25">
      <c r="D126" s="3">
        <v>67.681600000000003</v>
      </c>
      <c r="E126" s="3">
        <v>223.99549999999999</v>
      </c>
      <c r="F126" s="3">
        <v>3022.2168999999999</v>
      </c>
      <c r="H126" s="3">
        <v>86.65</v>
      </c>
      <c r="I126" s="3">
        <v>224.0224</v>
      </c>
      <c r="J126" s="3">
        <v>3022.1651999999999</v>
      </c>
      <c r="L126" s="3">
        <f t="shared" si="5"/>
        <v>18.968400000000003</v>
      </c>
      <c r="O126" s="3">
        <f t="shared" si="4"/>
        <v>-0.33419999999999561</v>
      </c>
    </row>
    <row r="127" spans="4:15" x14ac:dyDescent="0.25">
      <c r="D127" s="3">
        <v>67.759699999999995</v>
      </c>
      <c r="E127" s="3">
        <v>223.99590000000001</v>
      </c>
      <c r="F127" s="3">
        <v>3046.8814000000002</v>
      </c>
      <c r="H127" s="3">
        <v>86.727099999999993</v>
      </c>
      <c r="I127" s="3">
        <v>224.02170000000001</v>
      </c>
      <c r="J127" s="3">
        <v>3046.8310999999999</v>
      </c>
      <c r="L127" s="3">
        <f t="shared" si="5"/>
        <v>18.967399999999998</v>
      </c>
      <c r="O127" s="3">
        <f t="shared" si="4"/>
        <v>-0.25660000000000593</v>
      </c>
    </row>
    <row r="128" spans="4:15" x14ac:dyDescent="0.25">
      <c r="D128" s="3">
        <v>67.84</v>
      </c>
      <c r="E128" s="3">
        <v>223.99680000000001</v>
      </c>
      <c r="F128" s="3">
        <v>3071.5430999999999</v>
      </c>
      <c r="H128" s="3">
        <v>86.799899999999994</v>
      </c>
      <c r="I128" s="3">
        <v>224.02440000000001</v>
      </c>
      <c r="J128" s="3">
        <v>3071.4978000000001</v>
      </c>
      <c r="L128" s="3">
        <f t="shared" si="5"/>
        <v>18.95989999999999</v>
      </c>
      <c r="O128" s="3">
        <f t="shared" si="4"/>
        <v>-0.18004999999999427</v>
      </c>
    </row>
    <row r="129" spans="4:15" x14ac:dyDescent="0.25">
      <c r="D129" s="3">
        <v>67.715999999999994</v>
      </c>
      <c r="E129" s="3">
        <v>223.9965</v>
      </c>
      <c r="F129" s="3">
        <v>3096.2107999999998</v>
      </c>
      <c r="H129" s="3">
        <v>86.68</v>
      </c>
      <c r="I129" s="3">
        <v>224.02180000000001</v>
      </c>
      <c r="J129" s="3">
        <v>3096.1613000000002</v>
      </c>
      <c r="L129" s="3">
        <f t="shared" si="5"/>
        <v>18.964000000000013</v>
      </c>
      <c r="O129" s="3">
        <f t="shared" si="4"/>
        <v>-0.3019999999999925</v>
      </c>
    </row>
    <row r="130" spans="4:15" x14ac:dyDescent="0.25">
      <c r="D130" s="3">
        <v>67.882599999999996</v>
      </c>
      <c r="E130" s="3">
        <v>223.99760000000001</v>
      </c>
      <c r="F130" s="3">
        <v>3120.8764000000001</v>
      </c>
      <c r="H130" s="3">
        <v>86.840999999999994</v>
      </c>
      <c r="I130" s="3">
        <v>224.02369999999999</v>
      </c>
      <c r="J130" s="3">
        <v>3120.8274000000001</v>
      </c>
      <c r="L130" s="3">
        <f t="shared" si="5"/>
        <v>18.958399999999997</v>
      </c>
      <c r="O130" s="3">
        <f t="shared" si="4"/>
        <v>-0.13820000000001187</v>
      </c>
    </row>
    <row r="131" spans="4:15" x14ac:dyDescent="0.25">
      <c r="D131" s="3">
        <v>67.749099999999999</v>
      </c>
      <c r="E131" s="3">
        <v>223.9974</v>
      </c>
      <c r="F131" s="3">
        <v>3145.5392000000002</v>
      </c>
      <c r="H131" s="3">
        <v>86.725700000000003</v>
      </c>
      <c r="I131" s="3">
        <v>224.02289999999999</v>
      </c>
      <c r="J131" s="3">
        <v>3145.4913000000001</v>
      </c>
      <c r="L131" s="3">
        <f t="shared" si="5"/>
        <v>18.976600000000005</v>
      </c>
      <c r="O131" s="3">
        <f t="shared" si="4"/>
        <v>-0.26259999999999195</v>
      </c>
    </row>
    <row r="132" spans="4:15" x14ac:dyDescent="0.25">
      <c r="D132" s="3">
        <v>67.420500000000004</v>
      </c>
      <c r="E132" s="3">
        <v>223.9956</v>
      </c>
      <c r="F132" s="3">
        <v>3170.2121999999999</v>
      </c>
      <c r="H132" s="3">
        <v>86.393100000000004</v>
      </c>
      <c r="I132" s="3">
        <v>224.0189</v>
      </c>
      <c r="J132" s="3">
        <v>3170.1543000000001</v>
      </c>
      <c r="L132" s="3">
        <f t="shared" si="5"/>
        <v>18.9726</v>
      </c>
      <c r="O132" s="3">
        <f t="shared" si="4"/>
        <v>-0.59319999999999595</v>
      </c>
    </row>
    <row r="133" spans="4:15" x14ac:dyDescent="0.25">
      <c r="D133" s="3">
        <v>67.430300000000003</v>
      </c>
      <c r="E133" s="3">
        <v>223.99629999999999</v>
      </c>
      <c r="F133" s="3">
        <v>3194.8795</v>
      </c>
      <c r="H133" s="3">
        <v>86.412000000000006</v>
      </c>
      <c r="I133" s="3">
        <v>224.0172</v>
      </c>
      <c r="J133" s="3">
        <v>3194.8202000000001</v>
      </c>
      <c r="L133" s="3">
        <f t="shared" si="5"/>
        <v>18.981700000000004</v>
      </c>
      <c r="O133" s="3">
        <f t="shared" ref="O133:O135" si="6">AVERAGE(D133,H133)-77.5</f>
        <v>-0.57884999999998854</v>
      </c>
    </row>
    <row r="134" spans="4:15" x14ac:dyDescent="0.25">
      <c r="D134" s="3">
        <v>67.710099999999997</v>
      </c>
      <c r="E134" s="3">
        <v>223.99709999999999</v>
      </c>
      <c r="F134" s="3">
        <v>3219.5355</v>
      </c>
      <c r="H134" s="3">
        <v>86.690200000000004</v>
      </c>
      <c r="I134" s="3">
        <v>224.02289999999999</v>
      </c>
      <c r="J134" s="3">
        <v>3219.4872999999998</v>
      </c>
      <c r="L134" s="3">
        <f t="shared" si="5"/>
        <v>18.980100000000007</v>
      </c>
      <c r="O134" s="3">
        <f t="shared" si="6"/>
        <v>-0.29984999999999218</v>
      </c>
    </row>
    <row r="135" spans="4:15" x14ac:dyDescent="0.25">
      <c r="D135" s="3">
        <v>67.711100000000002</v>
      </c>
      <c r="E135" s="3">
        <v>223.99889999999999</v>
      </c>
      <c r="F135" s="3">
        <v>3244.1999000000001</v>
      </c>
      <c r="H135" s="3">
        <v>86.679400000000001</v>
      </c>
      <c r="I135" s="3">
        <v>224.02160000000001</v>
      </c>
      <c r="J135" s="3">
        <v>3244.152</v>
      </c>
      <c r="L135" s="3">
        <f t="shared" si="5"/>
        <v>18.968299999999999</v>
      </c>
      <c r="O135" s="3">
        <f t="shared" si="6"/>
        <v>-0.30474999999999852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633DF-211A-4585-BD94-6431F98E766E}">
  <dimension ref="E4:Q268"/>
  <sheetViews>
    <sheetView tabSelected="1" zoomScaleNormal="100" workbookViewId="0">
      <selection activeCell="T104" sqref="T104"/>
    </sheetView>
  </sheetViews>
  <sheetFormatPr defaultRowHeight="15" x14ac:dyDescent="0.25"/>
  <sheetData>
    <row r="4" spans="5:17" x14ac:dyDescent="0.25">
      <c r="E4" s="1" t="s">
        <v>0</v>
      </c>
      <c r="F4" s="1" t="s">
        <v>1</v>
      </c>
      <c r="G4" s="1" t="s">
        <v>2</v>
      </c>
      <c r="P4" s="1" t="s">
        <v>1</v>
      </c>
      <c r="Q4" s="1" t="s">
        <v>0</v>
      </c>
    </row>
    <row r="5" spans="5:17" x14ac:dyDescent="0.25">
      <c r="E5">
        <v>67.441559999999996</v>
      </c>
      <c r="F5">
        <v>223.99999</v>
      </c>
      <c r="G5">
        <v>11.831799999999999</v>
      </c>
      <c r="I5">
        <f>F137-$J$5</f>
        <v>-3.7370454545396115E-2</v>
      </c>
      <c r="J5">
        <f>AVERAGE(F137:F268)</f>
        <v>236.90186045454539</v>
      </c>
      <c r="K5">
        <f>-(G5-$G$5)*0.000145+0.236805+I5</f>
        <v>0.19943454545460387</v>
      </c>
      <c r="L5">
        <f>E5-77.5+19/2</f>
        <v>-0.55844000000000449</v>
      </c>
      <c r="O5" s="4">
        <f>G5/$G$5</f>
        <v>1</v>
      </c>
      <c r="P5" s="5">
        <f t="shared" ref="P5:P8" si="0">I5*1000</f>
        <v>-37.370454545396115</v>
      </c>
      <c r="Q5" s="5">
        <f>(L5-$M$9)*1000+7-20/128*(N4-$N$4)</f>
        <v>-17.213064516133475</v>
      </c>
    </row>
    <row r="6" spans="5:17" x14ac:dyDescent="0.25">
      <c r="E6">
        <v>67.455960000000005</v>
      </c>
      <c r="F6">
        <v>223.99999</v>
      </c>
      <c r="G6">
        <v>36.504840000000002</v>
      </c>
      <c r="I6">
        <f t="shared" ref="I6:I69" si="1">F138-$J$5</f>
        <v>-3.997045454539716E-2</v>
      </c>
      <c r="K6">
        <f t="shared" ref="K6:K69" si="2">-(G6-$G$5)*0.000145+0.236805+I6</f>
        <v>0.19325695465460282</v>
      </c>
      <c r="L6">
        <f t="shared" ref="L6:L69" si="3">E6-77.5+19/2</f>
        <v>-0.54403999999999542</v>
      </c>
      <c r="O6" s="4">
        <f>(G6-$G$5)/24.666+1</f>
        <v>2.0002854131192738</v>
      </c>
      <c r="P6" s="5">
        <f t="shared" si="0"/>
        <v>-39.97045454539716</v>
      </c>
      <c r="Q6" s="5">
        <f t="shared" ref="Q6:Q37" si="4">(L6-$M$9)*1000+7-20/128*(O5-$N$4)</f>
        <v>-2.9693145161244026</v>
      </c>
    </row>
    <row r="7" spans="5:17" x14ac:dyDescent="0.25">
      <c r="E7">
        <v>67.330460000000002</v>
      </c>
      <c r="F7">
        <v>223.99999</v>
      </c>
      <c r="G7">
        <v>61.178440000000002</v>
      </c>
      <c r="I7">
        <f t="shared" si="1"/>
        <v>-0.30432045454537615</v>
      </c>
      <c r="K7">
        <f t="shared" si="2"/>
        <v>-7.467071734537617E-2</v>
      </c>
      <c r="L7">
        <f t="shared" si="3"/>
        <v>-0.6695399999999978</v>
      </c>
      <c r="O7" s="4">
        <f>(G7-$G$5)/24.666+1</f>
        <v>3.0005935295548527</v>
      </c>
      <c r="P7" s="5">
        <f t="shared" si="0"/>
        <v>-304.32045454537615</v>
      </c>
      <c r="Q7" s="5">
        <f t="shared" si="4"/>
        <v>-128.62560911192668</v>
      </c>
    </row>
    <row r="8" spans="5:17" x14ac:dyDescent="0.25">
      <c r="E8">
        <v>67.398499999999999</v>
      </c>
      <c r="F8">
        <v>224.00009</v>
      </c>
      <c r="G8">
        <v>85.851799999999997</v>
      </c>
      <c r="I8">
        <f t="shared" si="1"/>
        <v>7.402954545460716E-2</v>
      </c>
      <c r="K8">
        <f t="shared" si="2"/>
        <v>0.30010164545460716</v>
      </c>
      <c r="L8">
        <f t="shared" si="3"/>
        <v>-0.60150000000000148</v>
      </c>
      <c r="O8" s="4">
        <v>3</v>
      </c>
      <c r="P8" s="5">
        <f t="shared" si="0"/>
        <v>74.02954545460716</v>
      </c>
      <c r="Q8" s="5">
        <f t="shared" si="4"/>
        <v>-60.741907255123408</v>
      </c>
    </row>
    <row r="9" spans="5:17" x14ac:dyDescent="0.25">
      <c r="E9">
        <v>67.528319999999994</v>
      </c>
      <c r="F9">
        <v>223.99999</v>
      </c>
      <c r="G9">
        <v>110.52508</v>
      </c>
      <c r="I9">
        <f t="shared" si="1"/>
        <v>-4.0704545453991159E-3</v>
      </c>
      <c r="K9">
        <f t="shared" si="2"/>
        <v>0.21842401985460086</v>
      </c>
      <c r="L9">
        <f t="shared" si="3"/>
        <v>-0.47168000000000632</v>
      </c>
      <c r="M9">
        <f>AVERAGE(L9:L132)</f>
        <v>-0.53422693548387101</v>
      </c>
      <c r="O9" s="4">
        <v>4</v>
      </c>
      <c r="P9" s="5">
        <f>I9*1000</f>
        <v>-4.0704545453991159</v>
      </c>
      <c r="Q9" s="5">
        <f t="shared" si="4"/>
        <v>69.078185483864701</v>
      </c>
    </row>
    <row r="10" spans="5:17" x14ac:dyDescent="0.25">
      <c r="E10">
        <v>67.405060000000006</v>
      </c>
      <c r="F10">
        <v>223.99999</v>
      </c>
      <c r="G10">
        <v>135.19866999999999</v>
      </c>
      <c r="I10">
        <f t="shared" si="1"/>
        <v>9.3295454546193923E-3</v>
      </c>
      <c r="K10">
        <f t="shared" si="2"/>
        <v>0.22824634930461937</v>
      </c>
      <c r="L10">
        <f t="shared" si="3"/>
        <v>-0.59493999999999403</v>
      </c>
      <c r="O10" s="4">
        <v>5</v>
      </c>
      <c r="P10" s="5">
        <f t="shared" ref="P10:P73" si="5">I10*1000</f>
        <v>9.3295454546193923</v>
      </c>
      <c r="Q10" s="5">
        <f t="shared" si="4"/>
        <v>-54.338064516123019</v>
      </c>
    </row>
    <row r="11" spans="5:17" x14ac:dyDescent="0.25">
      <c r="E11">
        <v>67.495379999999997</v>
      </c>
      <c r="F11">
        <v>223.99999</v>
      </c>
      <c r="G11">
        <v>159.87210999999999</v>
      </c>
      <c r="I11">
        <f t="shared" si="1"/>
        <v>-1.0970454545372377E-2</v>
      </c>
      <c r="K11">
        <f t="shared" si="2"/>
        <v>0.2043687005046276</v>
      </c>
      <c r="L11">
        <f t="shared" si="3"/>
        <v>-0.50462000000000273</v>
      </c>
      <c r="O11" s="4">
        <v>6</v>
      </c>
      <c r="P11" s="5">
        <f t="shared" si="5"/>
        <v>-10.970454545372377</v>
      </c>
      <c r="Q11" s="5">
        <f t="shared" si="4"/>
        <v>35.825685483868284</v>
      </c>
    </row>
    <row r="12" spans="5:17" x14ac:dyDescent="0.25">
      <c r="E12">
        <v>67.432460000000006</v>
      </c>
      <c r="F12">
        <v>223.99999</v>
      </c>
      <c r="G12">
        <v>184.54516000000001</v>
      </c>
      <c r="I12">
        <f t="shared" si="1"/>
        <v>-8.9704545453912488E-3</v>
      </c>
      <c r="K12">
        <f t="shared" si="2"/>
        <v>0.20279110825460872</v>
      </c>
      <c r="L12">
        <f t="shared" si="3"/>
        <v>-0.56753999999999394</v>
      </c>
      <c r="O12" s="4">
        <f t="shared" ref="O12:O43" si="6">(G12-$G$6)/24.666+1</f>
        <v>7.0017968053190627</v>
      </c>
      <c r="P12" s="5">
        <f t="shared" si="5"/>
        <v>-8.9704545453912488</v>
      </c>
      <c r="Q12" s="5">
        <f t="shared" si="4"/>
        <v>-27.250564516122928</v>
      </c>
    </row>
    <row r="13" spans="5:17" x14ac:dyDescent="0.25">
      <c r="E13">
        <v>67.475890000000007</v>
      </c>
      <c r="F13">
        <v>223.99999</v>
      </c>
      <c r="G13">
        <v>209.21859000000001</v>
      </c>
      <c r="I13">
        <f t="shared" si="1"/>
        <v>2.5229545454607205E-2</v>
      </c>
      <c r="K13">
        <f t="shared" si="2"/>
        <v>0.23341346090460718</v>
      </c>
      <c r="L13">
        <f t="shared" si="3"/>
        <v>-0.52410999999999319</v>
      </c>
      <c r="O13" s="4">
        <f t="shared" si="6"/>
        <v>8.0020980296764783</v>
      </c>
      <c r="P13" s="5">
        <f t="shared" si="5"/>
        <v>25.229545454607205</v>
      </c>
      <c r="Q13" s="5">
        <f t="shared" si="4"/>
        <v>16.022904733046719</v>
      </c>
    </row>
    <row r="14" spans="5:17" x14ac:dyDescent="0.25">
      <c r="E14">
        <v>67.426060000000007</v>
      </c>
      <c r="F14">
        <v>223.99999</v>
      </c>
      <c r="G14">
        <v>233.89195000000001</v>
      </c>
      <c r="I14">
        <f t="shared" si="1"/>
        <v>-1.0020454545383473E-2</v>
      </c>
      <c r="K14">
        <f t="shared" si="2"/>
        <v>0.19458582370461652</v>
      </c>
      <c r="L14">
        <f t="shared" si="3"/>
        <v>-0.57393999999999323</v>
      </c>
      <c r="O14" s="4">
        <f t="shared" si="6"/>
        <v>9.002396416119355</v>
      </c>
      <c r="P14" s="5">
        <f t="shared" si="5"/>
        <v>-10.020454545383473</v>
      </c>
      <c r="Q14" s="5">
        <f t="shared" si="4"/>
        <v>-33.963392333259172</v>
      </c>
    </row>
    <row r="15" spans="5:17" x14ac:dyDescent="0.25">
      <c r="E15">
        <v>67.477159999999998</v>
      </c>
      <c r="F15">
        <v>223.99999</v>
      </c>
      <c r="G15">
        <v>258.56531000000001</v>
      </c>
      <c r="I15">
        <f t="shared" si="1"/>
        <v>3.4479545454615845E-2</v>
      </c>
      <c r="K15">
        <f t="shared" si="2"/>
        <v>0.23550818650461583</v>
      </c>
      <c r="L15">
        <f t="shared" si="3"/>
        <v>-0.52284000000000219</v>
      </c>
      <c r="O15" s="4">
        <f t="shared" si="6"/>
        <v>10.002694802562232</v>
      </c>
      <c r="P15" s="5">
        <f t="shared" si="5"/>
        <v>34.479545454615845</v>
      </c>
      <c r="Q15" s="5">
        <f t="shared" si="4"/>
        <v>16.980311043850172</v>
      </c>
    </row>
    <row r="16" spans="5:17" x14ac:dyDescent="0.25">
      <c r="E16">
        <v>67.420559999999995</v>
      </c>
      <c r="F16">
        <v>223.99999</v>
      </c>
      <c r="G16">
        <v>283.23851999999999</v>
      </c>
      <c r="I16">
        <f t="shared" si="1"/>
        <v>-3.2970454545392158E-2</v>
      </c>
      <c r="K16">
        <f t="shared" si="2"/>
        <v>0.16448057105460784</v>
      </c>
      <c r="L16">
        <f t="shared" si="3"/>
        <v>-0.57944000000000528</v>
      </c>
      <c r="O16" s="4">
        <f t="shared" si="6"/>
        <v>11.002987107759669</v>
      </c>
      <c r="P16" s="5">
        <f t="shared" si="5"/>
        <v>-32.970454545392158</v>
      </c>
      <c r="Q16" s="5">
        <f t="shared" si="4"/>
        <v>-39.775985579034625</v>
      </c>
    </row>
    <row r="17" spans="5:17" x14ac:dyDescent="0.25">
      <c r="E17">
        <v>67.518159999999995</v>
      </c>
      <c r="F17">
        <v>224.00005999999999</v>
      </c>
      <c r="G17">
        <v>307.91194999999999</v>
      </c>
      <c r="I17">
        <f t="shared" si="1"/>
        <v>1.2429545454608615E-2</v>
      </c>
      <c r="K17">
        <f t="shared" si="2"/>
        <v>0.20630292370460859</v>
      </c>
      <c r="L17">
        <f t="shared" si="3"/>
        <v>-0.48184000000000538</v>
      </c>
      <c r="O17" s="4">
        <f t="shared" si="6"/>
        <v>12.003288332117084</v>
      </c>
      <c r="P17" s="5">
        <f t="shared" si="5"/>
        <v>12.429545454608615</v>
      </c>
      <c r="Q17" s="5">
        <f t="shared" si="4"/>
        <v>57.66771874827819</v>
      </c>
    </row>
    <row r="18" spans="5:17" x14ac:dyDescent="0.25">
      <c r="E18">
        <v>67.446690000000004</v>
      </c>
      <c r="F18">
        <v>223.9999</v>
      </c>
      <c r="G18">
        <v>332.58539000000002</v>
      </c>
      <c r="I18">
        <f t="shared" si="1"/>
        <v>-7.3704545453949777E-3</v>
      </c>
      <c r="K18">
        <f t="shared" si="2"/>
        <v>0.182925274904605</v>
      </c>
      <c r="L18">
        <f t="shared" si="3"/>
        <v>-0.55330999999999619</v>
      </c>
      <c r="O18" s="4">
        <f t="shared" si="6"/>
        <v>13.003589961890862</v>
      </c>
      <c r="P18" s="5">
        <f t="shared" si="5"/>
        <v>-7.3704545453949777</v>
      </c>
      <c r="Q18" s="5">
        <f t="shared" si="4"/>
        <v>-13.958578318018475</v>
      </c>
    </row>
    <row r="19" spans="5:17" x14ac:dyDescent="0.25">
      <c r="E19">
        <v>67.454260000000005</v>
      </c>
      <c r="F19">
        <v>223.99991</v>
      </c>
      <c r="G19">
        <v>357.25859000000003</v>
      </c>
      <c r="I19">
        <f t="shared" si="1"/>
        <v>8.0295454546046585E-3</v>
      </c>
      <c r="K19">
        <f t="shared" si="2"/>
        <v>0.19474766090460463</v>
      </c>
      <c r="L19">
        <f t="shared" si="3"/>
        <v>-0.54573999999999501</v>
      </c>
      <c r="O19" s="4">
        <f t="shared" si="6"/>
        <v>14.003881861671937</v>
      </c>
      <c r="P19" s="5">
        <f t="shared" si="5"/>
        <v>8.0295454546046585</v>
      </c>
      <c r="Q19" s="5">
        <f t="shared" si="4"/>
        <v>-6.5448754476694404</v>
      </c>
    </row>
    <row r="20" spans="5:17" x14ac:dyDescent="0.25">
      <c r="E20">
        <v>67.444789999999998</v>
      </c>
      <c r="F20">
        <v>224.00005999999999</v>
      </c>
      <c r="G20">
        <v>381.93194999999997</v>
      </c>
      <c r="I20">
        <f t="shared" si="1"/>
        <v>-1.04704545453842E-2</v>
      </c>
      <c r="K20">
        <f t="shared" si="2"/>
        <v>0.17267002370461579</v>
      </c>
      <c r="L20">
        <f t="shared" si="3"/>
        <v>-0.55521000000000242</v>
      </c>
      <c r="O20" s="4">
        <f t="shared" si="6"/>
        <v>15.004180248114812</v>
      </c>
      <c r="P20" s="5">
        <f t="shared" si="5"/>
        <v>-10.4704545453842</v>
      </c>
      <c r="Q20" s="5">
        <f t="shared" si="4"/>
        <v>-16.171171057017652</v>
      </c>
    </row>
    <row r="21" spans="5:17" x14ac:dyDescent="0.25">
      <c r="E21">
        <v>67.448359999999994</v>
      </c>
      <c r="F21">
        <v>224.00005999999999</v>
      </c>
      <c r="G21">
        <v>406.60539</v>
      </c>
      <c r="I21">
        <f t="shared" si="1"/>
        <v>1.4629545454624804E-2</v>
      </c>
      <c r="K21">
        <f t="shared" si="2"/>
        <v>0.19419237490462479</v>
      </c>
      <c r="L21">
        <f t="shared" si="3"/>
        <v>-0.55164000000000613</v>
      </c>
      <c r="O21" s="4">
        <f t="shared" si="6"/>
        <v>16.00448187788859</v>
      </c>
      <c r="P21" s="5">
        <f t="shared" si="5"/>
        <v>14.629545454624804</v>
      </c>
      <c r="Q21" s="5">
        <f t="shared" si="4"/>
        <v>-12.757467679903051</v>
      </c>
    </row>
    <row r="22" spans="5:17" x14ac:dyDescent="0.25">
      <c r="E22">
        <v>67.467460000000003</v>
      </c>
      <c r="F22">
        <v>223.99999</v>
      </c>
      <c r="G22">
        <v>431.27866999999998</v>
      </c>
      <c r="I22">
        <f t="shared" si="1"/>
        <v>-9.6704545453860646E-3</v>
      </c>
      <c r="K22">
        <f t="shared" si="2"/>
        <v>0.16631474930461393</v>
      </c>
      <c r="L22">
        <f t="shared" si="3"/>
        <v>-0.53253999999999735</v>
      </c>
      <c r="O22" s="4">
        <f t="shared" si="6"/>
        <v>17.004777021000567</v>
      </c>
      <c r="P22" s="5">
        <f t="shared" si="5"/>
        <v>-9.6704545453860646</v>
      </c>
      <c r="Q22" s="5">
        <f t="shared" si="4"/>
        <v>6.1862351904535728</v>
      </c>
    </row>
    <row r="23" spans="5:17" x14ac:dyDescent="0.25">
      <c r="E23">
        <v>67.446359999999999</v>
      </c>
      <c r="F23">
        <v>224.00009</v>
      </c>
      <c r="G23">
        <v>455.95202999999998</v>
      </c>
      <c r="I23">
        <f t="shared" si="1"/>
        <v>9.0295454546094334E-3</v>
      </c>
      <c r="K23">
        <f t="shared" si="2"/>
        <v>0.18143711210460942</v>
      </c>
      <c r="L23">
        <f t="shared" si="3"/>
        <v>-0.55364000000000146</v>
      </c>
      <c r="O23" s="4">
        <f t="shared" si="6"/>
        <v>18.005075407443442</v>
      </c>
      <c r="P23" s="5">
        <f t="shared" si="5"/>
        <v>9.0295454546094334</v>
      </c>
      <c r="Q23" s="5">
        <f t="shared" si="4"/>
        <v>-15.070060925661789</v>
      </c>
    </row>
    <row r="24" spans="5:17" x14ac:dyDescent="0.25">
      <c r="E24">
        <v>67.463679999999997</v>
      </c>
      <c r="F24">
        <v>223.99992</v>
      </c>
      <c r="G24">
        <v>480.62531000000001</v>
      </c>
      <c r="I24">
        <f t="shared" si="1"/>
        <v>-8.9704545453912488E-3</v>
      </c>
      <c r="K24">
        <f t="shared" si="2"/>
        <v>0.15985948650460874</v>
      </c>
      <c r="L24">
        <f t="shared" si="3"/>
        <v>-0.53632000000000346</v>
      </c>
      <c r="O24" s="4">
        <f t="shared" si="6"/>
        <v>19.005370550555419</v>
      </c>
      <c r="P24" s="5">
        <f t="shared" si="5"/>
        <v>-8.9704545453912488</v>
      </c>
      <c r="Q24" s="5">
        <f t="shared" si="4"/>
        <v>2.0936424514545142</v>
      </c>
    </row>
    <row r="25" spans="5:17" x14ac:dyDescent="0.25">
      <c r="E25">
        <v>67.466359999999995</v>
      </c>
      <c r="F25">
        <v>223.99999</v>
      </c>
      <c r="G25">
        <v>505.29890999999998</v>
      </c>
      <c r="I25">
        <f t="shared" si="1"/>
        <v>2.2429545454627942E-2</v>
      </c>
      <c r="K25">
        <f t="shared" si="2"/>
        <v>0.18768181450462793</v>
      </c>
      <c r="L25">
        <f t="shared" si="3"/>
        <v>-0.53364000000000544</v>
      </c>
      <c r="O25" s="4">
        <f t="shared" si="6"/>
        <v>20.005678666990999</v>
      </c>
      <c r="P25" s="5">
        <f t="shared" si="5"/>
        <v>22.429545454627942</v>
      </c>
      <c r="Q25" s="5">
        <f t="shared" si="4"/>
        <v>4.6173463353412849</v>
      </c>
    </row>
    <row r="26" spans="5:17" x14ac:dyDescent="0.25">
      <c r="E26">
        <v>67.472319999999996</v>
      </c>
      <c r="F26">
        <v>223.99999</v>
      </c>
      <c r="G26">
        <v>529.97211000000004</v>
      </c>
      <c r="I26">
        <f t="shared" si="1"/>
        <v>1.1229545454625622E-2</v>
      </c>
      <c r="K26">
        <f t="shared" si="2"/>
        <v>0.17290420050462563</v>
      </c>
      <c r="L26">
        <f t="shared" si="3"/>
        <v>-0.5276800000000037</v>
      </c>
      <c r="O26" s="4">
        <f t="shared" si="6"/>
        <v>21.005970566772078</v>
      </c>
      <c r="P26" s="5">
        <f t="shared" si="5"/>
        <v>11.229545454625622</v>
      </c>
      <c r="Q26" s="5">
        <f t="shared" si="4"/>
        <v>10.421048192149968</v>
      </c>
    </row>
    <row r="27" spans="5:17" x14ac:dyDescent="0.25">
      <c r="E27">
        <v>67.460679999999996</v>
      </c>
      <c r="F27">
        <v>223.99999</v>
      </c>
      <c r="G27">
        <v>554.64539000000002</v>
      </c>
      <c r="I27">
        <f t="shared" si="1"/>
        <v>2.6529545454621939E-2</v>
      </c>
      <c r="K27">
        <f t="shared" si="2"/>
        <v>0.18462657490462192</v>
      </c>
      <c r="L27">
        <f t="shared" si="3"/>
        <v>-0.53932000000000357</v>
      </c>
      <c r="O27" s="4">
        <f t="shared" si="6"/>
        <v>22.006265709884055</v>
      </c>
      <c r="P27" s="5">
        <f t="shared" si="5"/>
        <v>26.529545454621939</v>
      </c>
      <c r="Q27" s="5">
        <f t="shared" si="4"/>
        <v>-1.3752474171906988</v>
      </c>
    </row>
    <row r="28" spans="5:17" x14ac:dyDescent="0.25">
      <c r="E28">
        <v>67.460639999999998</v>
      </c>
      <c r="F28">
        <v>224.00005999999999</v>
      </c>
      <c r="G28">
        <v>579.31898000000001</v>
      </c>
      <c r="I28">
        <f t="shared" si="1"/>
        <v>1.5429545454622939E-2</v>
      </c>
      <c r="K28">
        <f t="shared" si="2"/>
        <v>0.16994890435462293</v>
      </c>
      <c r="L28">
        <f t="shared" si="3"/>
        <v>-0.53936000000000206</v>
      </c>
      <c r="O28" s="4">
        <f t="shared" si="6"/>
        <v>23.006573420903266</v>
      </c>
      <c r="P28" s="5">
        <f t="shared" si="5"/>
        <v>15.429545454622939</v>
      </c>
      <c r="Q28" s="5">
        <f t="shared" si="4"/>
        <v>-1.5715435333004306</v>
      </c>
    </row>
    <row r="29" spans="5:17" x14ac:dyDescent="0.25">
      <c r="E29">
        <v>67.471029999999999</v>
      </c>
      <c r="F29">
        <v>224.00006999999999</v>
      </c>
      <c r="G29">
        <v>603.99219000000005</v>
      </c>
      <c r="I29">
        <f t="shared" si="1"/>
        <v>9.429545454622712E-3</v>
      </c>
      <c r="K29">
        <f t="shared" si="2"/>
        <v>0.16037128890462271</v>
      </c>
      <c r="L29">
        <f t="shared" si="3"/>
        <v>-0.52897000000000105</v>
      </c>
      <c r="O29" s="4">
        <f t="shared" si="6"/>
        <v>24.00686572610071</v>
      </c>
      <c r="P29" s="5">
        <f t="shared" si="5"/>
        <v>9.429545454622712</v>
      </c>
      <c r="Q29" s="5">
        <f t="shared" si="4"/>
        <v>8.6621583868538288</v>
      </c>
    </row>
    <row r="30" spans="5:17" x14ac:dyDescent="0.25">
      <c r="E30">
        <v>67.440960000000004</v>
      </c>
      <c r="F30">
        <v>223.99999</v>
      </c>
      <c r="G30">
        <v>628.66570000000002</v>
      </c>
      <c r="I30">
        <f t="shared" si="1"/>
        <v>-1.3704545453947503E-3</v>
      </c>
      <c r="K30">
        <f t="shared" si="2"/>
        <v>0.14599362995460524</v>
      </c>
      <c r="L30">
        <f t="shared" si="3"/>
        <v>-0.55903999999999598</v>
      </c>
      <c r="O30" s="4">
        <f t="shared" si="6"/>
        <v>25.007170193789019</v>
      </c>
      <c r="P30" s="5">
        <f t="shared" si="5"/>
        <v>-1.3704545453947503</v>
      </c>
      <c r="Q30" s="5">
        <f t="shared" si="4"/>
        <v>-21.564137285828206</v>
      </c>
    </row>
    <row r="31" spans="5:17" x14ac:dyDescent="0.25">
      <c r="E31">
        <v>67.456990000000005</v>
      </c>
      <c r="F31">
        <v>223.99999</v>
      </c>
      <c r="G31">
        <v>653.33897999999999</v>
      </c>
      <c r="I31">
        <f t="shared" si="1"/>
        <v>2.1295454546077508E-3</v>
      </c>
      <c r="K31">
        <f t="shared" si="2"/>
        <v>0.14591600435460775</v>
      </c>
      <c r="L31">
        <f t="shared" si="3"/>
        <v>-0.54300999999999533</v>
      </c>
      <c r="O31" s="4">
        <f t="shared" si="6"/>
        <v>26.007465336900996</v>
      </c>
      <c r="P31" s="5">
        <f t="shared" si="5"/>
        <v>2.1295454546077508</v>
      </c>
      <c r="Q31" s="5">
        <f t="shared" si="4"/>
        <v>-5.6904348589038509</v>
      </c>
    </row>
    <row r="32" spans="5:17" x14ac:dyDescent="0.25">
      <c r="E32">
        <v>67.446160000000006</v>
      </c>
      <c r="F32">
        <v>223.99993000000001</v>
      </c>
      <c r="G32">
        <v>678.01219000000003</v>
      </c>
      <c r="I32">
        <f t="shared" si="1"/>
        <v>1.129545454602976E-3</v>
      </c>
      <c r="K32">
        <f t="shared" si="2"/>
        <v>0.14133838890460299</v>
      </c>
      <c r="L32">
        <f t="shared" si="3"/>
        <v>-0.55383999999999389</v>
      </c>
      <c r="O32" s="4">
        <f t="shared" si="6"/>
        <v>27.00775764209844</v>
      </c>
      <c r="P32" s="5">
        <f t="shared" si="5"/>
        <v>1.129545454602976</v>
      </c>
      <c r="Q32" s="5">
        <f t="shared" si="4"/>
        <v>-16.676730975013662</v>
      </c>
    </row>
    <row r="33" spans="5:17" x14ac:dyDescent="0.25">
      <c r="E33">
        <v>67.452460000000002</v>
      </c>
      <c r="F33">
        <v>223.99999</v>
      </c>
      <c r="G33">
        <v>702.68562999999995</v>
      </c>
      <c r="I33">
        <f t="shared" si="1"/>
        <v>1.2954545462662281E-4</v>
      </c>
      <c r="K33">
        <f t="shared" si="2"/>
        <v>0.13676074010462663</v>
      </c>
      <c r="L33">
        <f t="shared" si="3"/>
        <v>-0.54753999999999792</v>
      </c>
      <c r="O33" s="4">
        <f t="shared" si="6"/>
        <v>28.008059271872209</v>
      </c>
      <c r="P33" s="5">
        <f t="shared" si="5"/>
        <v>0.12954545462662281</v>
      </c>
      <c r="Q33" s="5">
        <f t="shared" si="4"/>
        <v>-10.533026647704785</v>
      </c>
    </row>
    <row r="34" spans="5:17" x14ac:dyDescent="0.25">
      <c r="E34">
        <v>67.405460000000005</v>
      </c>
      <c r="F34">
        <v>223.99999</v>
      </c>
      <c r="G34">
        <v>727.35906</v>
      </c>
      <c r="I34">
        <f t="shared" si="1"/>
        <v>-2.5070454545385701E-2</v>
      </c>
      <c r="K34">
        <f t="shared" si="2"/>
        <v>0.10798309275461429</v>
      </c>
      <c r="L34">
        <f t="shared" si="3"/>
        <v>-0.59453999999999496</v>
      </c>
      <c r="O34" s="4">
        <f t="shared" si="6"/>
        <v>29.008360496229624</v>
      </c>
      <c r="P34" s="5">
        <f t="shared" si="5"/>
        <v>-25.070454545385701</v>
      </c>
      <c r="Q34" s="5">
        <f t="shared" si="4"/>
        <v>-57.689323777353984</v>
      </c>
    </row>
    <row r="35" spans="5:17" x14ac:dyDescent="0.25">
      <c r="E35">
        <v>67.467929999999996</v>
      </c>
      <c r="F35">
        <v>223.99999</v>
      </c>
      <c r="G35">
        <v>752.03233999999998</v>
      </c>
      <c r="I35">
        <f t="shared" si="1"/>
        <v>-2.4170454545384246E-2</v>
      </c>
      <c r="K35">
        <f t="shared" si="2"/>
        <v>0.10530546715461575</v>
      </c>
      <c r="L35">
        <f t="shared" si="3"/>
        <v>-0.53207000000000448</v>
      </c>
      <c r="O35" s="4">
        <f t="shared" si="6"/>
        <v>30.008655639341601</v>
      </c>
      <c r="P35" s="5">
        <f t="shared" si="5"/>
        <v>-24.170454545384246</v>
      </c>
      <c r="Q35" s="5">
        <f t="shared" si="4"/>
        <v>4.6243791563306509</v>
      </c>
    </row>
    <row r="36" spans="5:17" x14ac:dyDescent="0.25">
      <c r="E36">
        <v>67.420460000000006</v>
      </c>
      <c r="F36">
        <v>223.99999</v>
      </c>
      <c r="G36">
        <v>776.70555000000002</v>
      </c>
      <c r="I36">
        <f t="shared" si="1"/>
        <v>1.9295454546011115E-3</v>
      </c>
      <c r="K36">
        <f t="shared" si="2"/>
        <v>0.12782785170460109</v>
      </c>
      <c r="L36">
        <f t="shared" si="3"/>
        <v>-0.57953999999999439</v>
      </c>
      <c r="O36" s="4">
        <f t="shared" si="6"/>
        <v>31.008947944539045</v>
      </c>
      <c r="P36" s="5">
        <f t="shared" si="5"/>
        <v>1.9295454546011115</v>
      </c>
      <c r="Q36" s="5">
        <f t="shared" si="4"/>
        <v>-43.001916959770512</v>
      </c>
    </row>
    <row r="37" spans="5:17" x14ac:dyDescent="0.25">
      <c r="E37">
        <v>67.506360000000001</v>
      </c>
      <c r="F37">
        <v>224.00004999999999</v>
      </c>
      <c r="G37">
        <v>801.37914000000001</v>
      </c>
      <c r="I37">
        <f t="shared" si="1"/>
        <v>-2.5704545453777428E-3</v>
      </c>
      <c r="K37">
        <f t="shared" si="2"/>
        <v>0.11975018115462224</v>
      </c>
      <c r="L37">
        <f t="shared" si="3"/>
        <v>-0.49363999999999919</v>
      </c>
      <c r="O37" s="4">
        <f t="shared" si="6"/>
        <v>32.009255655558256</v>
      </c>
      <c r="P37" s="5">
        <f t="shared" si="5"/>
        <v>-2.5704545453777428</v>
      </c>
      <c r="Q37" s="5">
        <f t="shared" si="4"/>
        <v>42.741787367537597</v>
      </c>
    </row>
    <row r="38" spans="5:17" x14ac:dyDescent="0.25">
      <c r="E38">
        <v>67.44126</v>
      </c>
      <c r="F38">
        <v>223.99993000000001</v>
      </c>
      <c r="G38">
        <v>826.05241999999998</v>
      </c>
      <c r="I38">
        <f t="shared" si="1"/>
        <v>1.3295454546096153E-3</v>
      </c>
      <c r="K38">
        <f t="shared" si="2"/>
        <v>0.12007255555460961</v>
      </c>
      <c r="L38">
        <f t="shared" si="3"/>
        <v>-0.55874000000000024</v>
      </c>
      <c r="O38" s="4">
        <f t="shared" si="6"/>
        <v>33.009550798670233</v>
      </c>
      <c r="P38" s="5">
        <f t="shared" si="5"/>
        <v>1.3295454546096153</v>
      </c>
      <c r="Q38" s="5">
        <f t="shared" ref="Q38:Q69" si="7">(L38-$M$9)*1000+7-20/128*(O37-$N$4)</f>
        <v>-22.514510712310202</v>
      </c>
    </row>
    <row r="39" spans="5:17" x14ac:dyDescent="0.25">
      <c r="E39">
        <v>67.50676</v>
      </c>
      <c r="F39">
        <v>224.00005999999999</v>
      </c>
      <c r="G39">
        <v>850.72577999999999</v>
      </c>
      <c r="I39">
        <f t="shared" si="1"/>
        <v>2.9295454546058863E-3</v>
      </c>
      <c r="K39">
        <f t="shared" si="2"/>
        <v>0.11809491835460588</v>
      </c>
      <c r="L39">
        <f t="shared" si="3"/>
        <v>-0.49324000000000012</v>
      </c>
      <c r="O39" s="4">
        <f t="shared" si="6"/>
        <v>34.009849185113104</v>
      </c>
      <c r="P39" s="5">
        <f t="shared" si="5"/>
        <v>2.9295454546058863</v>
      </c>
      <c r="Q39" s="5">
        <f t="shared" si="7"/>
        <v>42.829193171578666</v>
      </c>
    </row>
    <row r="40" spans="5:17" x14ac:dyDescent="0.25">
      <c r="E40">
        <v>67.450680000000006</v>
      </c>
      <c r="F40">
        <v>223.99999</v>
      </c>
      <c r="G40">
        <v>875.39905999999996</v>
      </c>
      <c r="I40">
        <f t="shared" si="1"/>
        <v>5.5295454546069323E-3</v>
      </c>
      <c r="K40">
        <f t="shared" si="2"/>
        <v>0.11711729275460694</v>
      </c>
      <c r="L40">
        <f t="shared" si="3"/>
        <v>-0.54931999999999448</v>
      </c>
      <c r="O40" s="4">
        <f t="shared" si="6"/>
        <v>35.010144328225081</v>
      </c>
      <c r="P40" s="5">
        <f t="shared" si="5"/>
        <v>5.5295454546069323</v>
      </c>
      <c r="Q40" s="5">
        <f t="shared" si="7"/>
        <v>-13.407103451297388</v>
      </c>
    </row>
    <row r="41" spans="5:17" x14ac:dyDescent="0.25">
      <c r="E41">
        <v>67.52346</v>
      </c>
      <c r="F41">
        <v>223.99999</v>
      </c>
      <c r="G41">
        <v>900.07249999999999</v>
      </c>
      <c r="I41">
        <f t="shared" si="1"/>
        <v>1.7295454546228939E-3</v>
      </c>
      <c r="K41">
        <f t="shared" si="2"/>
        <v>0.10973964395462288</v>
      </c>
      <c r="L41">
        <f t="shared" si="3"/>
        <v>-0.47653999999999996</v>
      </c>
      <c r="O41" s="4">
        <f t="shared" si="6"/>
        <v>36.010445957998861</v>
      </c>
      <c r="P41" s="5">
        <f t="shared" si="5"/>
        <v>1.7295454546228939</v>
      </c>
      <c r="Q41" s="5">
        <f t="shared" si="7"/>
        <v>59.216600432585885</v>
      </c>
    </row>
    <row r="42" spans="5:17" x14ac:dyDescent="0.25">
      <c r="E42">
        <v>67.430049999999994</v>
      </c>
      <c r="F42">
        <v>223.99999</v>
      </c>
      <c r="G42">
        <v>924.74585999999999</v>
      </c>
      <c r="I42">
        <f t="shared" si="1"/>
        <v>1.8295454546262135E-3</v>
      </c>
      <c r="K42">
        <f t="shared" si="2"/>
        <v>0.10626200675462621</v>
      </c>
      <c r="L42">
        <f t="shared" si="3"/>
        <v>-0.56995000000000573</v>
      </c>
      <c r="O42" s="4">
        <f t="shared" si="6"/>
        <v>37.01074434444174</v>
      </c>
      <c r="P42" s="5">
        <f t="shared" si="5"/>
        <v>1.8295454546262135</v>
      </c>
      <c r="Q42" s="5">
        <f t="shared" si="7"/>
        <v>-34.349696697072041</v>
      </c>
    </row>
    <row r="43" spans="5:17" x14ac:dyDescent="0.25">
      <c r="E43">
        <v>67.457999999999998</v>
      </c>
      <c r="F43">
        <v>223.99999</v>
      </c>
      <c r="G43">
        <v>949.41930000000002</v>
      </c>
      <c r="I43">
        <f t="shared" si="1"/>
        <v>3.3929545454611798E-2</v>
      </c>
      <c r="K43">
        <f t="shared" si="2"/>
        <v>0.1347843579546118</v>
      </c>
      <c r="L43">
        <f t="shared" si="3"/>
        <v>-0.54200000000000159</v>
      </c>
      <c r="O43" s="4">
        <f t="shared" si="6"/>
        <v>38.01104597421552</v>
      </c>
      <c r="P43" s="5">
        <f t="shared" si="5"/>
        <v>33.929545454611798</v>
      </c>
      <c r="Q43" s="5">
        <f t="shared" si="7"/>
        <v>-6.555993319949601</v>
      </c>
    </row>
    <row r="44" spans="5:17" x14ac:dyDescent="0.25">
      <c r="E44">
        <v>67.457859999999997</v>
      </c>
      <c r="F44">
        <v>224.00006999999999</v>
      </c>
      <c r="G44">
        <v>974.09258</v>
      </c>
      <c r="I44">
        <f t="shared" si="1"/>
        <v>3.1029545454600793E-2</v>
      </c>
      <c r="K44">
        <f t="shared" si="2"/>
        <v>0.1283067323546008</v>
      </c>
      <c r="L44">
        <f t="shared" si="3"/>
        <v>-0.5421400000000034</v>
      </c>
      <c r="O44" s="4">
        <f t="shared" ref="O44:O75" si="8">(G44-$G$6)/24.666+1</f>
        <v>39.01134111732749</v>
      </c>
      <c r="P44" s="5">
        <f t="shared" si="5"/>
        <v>31.029545454600793</v>
      </c>
      <c r="Q44" s="5">
        <f t="shared" si="7"/>
        <v>-6.8522904496035588</v>
      </c>
    </row>
    <row r="45" spans="5:17" x14ac:dyDescent="0.25">
      <c r="E45">
        <v>67.486170000000001</v>
      </c>
      <c r="F45">
        <v>223.99999</v>
      </c>
      <c r="G45">
        <v>998.76577999999995</v>
      </c>
      <c r="I45">
        <f t="shared" si="1"/>
        <v>1.0329545454624167E-2</v>
      </c>
      <c r="K45">
        <f t="shared" si="2"/>
        <v>0.10402911835462417</v>
      </c>
      <c r="L45">
        <f t="shared" si="3"/>
        <v>-0.51382999999999868</v>
      </c>
      <c r="O45" s="4">
        <f t="shared" si="8"/>
        <v>40.011633017108565</v>
      </c>
      <c r="P45" s="5">
        <f t="shared" si="5"/>
        <v>10.329545454624167</v>
      </c>
      <c r="Q45" s="5">
        <f t="shared" si="7"/>
        <v>21.301413434289916</v>
      </c>
    </row>
    <row r="46" spans="5:17" x14ac:dyDescent="0.25">
      <c r="E46">
        <v>67.433059999999998</v>
      </c>
      <c r="F46">
        <v>223.99994000000001</v>
      </c>
      <c r="G46">
        <v>1023.4393</v>
      </c>
      <c r="I46">
        <f t="shared" si="1"/>
        <v>-6.3704545453902028E-3</v>
      </c>
      <c r="K46">
        <f t="shared" si="2"/>
        <v>8.3751457954609781E-2</v>
      </c>
      <c r="L46">
        <f t="shared" si="3"/>
        <v>-0.56694000000000244</v>
      </c>
      <c r="O46" s="4">
        <f t="shared" si="8"/>
        <v>41.011937890213247</v>
      </c>
      <c r="P46" s="5">
        <f t="shared" si="5"/>
        <v>-6.3704545453902028</v>
      </c>
      <c r="Q46" s="5">
        <f t="shared" si="7"/>
        <v>-31.964882175054647</v>
      </c>
    </row>
    <row r="47" spans="5:17" x14ac:dyDescent="0.25">
      <c r="E47">
        <v>67.491240000000005</v>
      </c>
      <c r="F47">
        <v>224.00004000000001</v>
      </c>
      <c r="G47">
        <v>1048.1128000000001</v>
      </c>
      <c r="I47">
        <f t="shared" si="1"/>
        <v>2.1629545454601384E-2</v>
      </c>
      <c r="K47">
        <f t="shared" si="2"/>
        <v>0.10817380045460134</v>
      </c>
      <c r="L47">
        <f t="shared" si="3"/>
        <v>-0.50875999999999522</v>
      </c>
      <c r="O47" s="4">
        <f t="shared" si="8"/>
        <v>42.012241952485205</v>
      </c>
      <c r="P47" s="5">
        <f t="shared" si="5"/>
        <v>21.629545454601384</v>
      </c>
      <c r="Q47" s="5">
        <f t="shared" si="7"/>
        <v>26.058820188529982</v>
      </c>
    </row>
    <row r="48" spans="5:17" x14ac:dyDescent="0.25">
      <c r="E48">
        <v>67.439459999999997</v>
      </c>
      <c r="F48">
        <v>223.99999</v>
      </c>
      <c r="G48">
        <v>1072.7859000000001</v>
      </c>
      <c r="I48">
        <f t="shared" si="1"/>
        <v>-1.9070454545385473E-2</v>
      </c>
      <c r="K48">
        <f t="shared" si="2"/>
        <v>6.3896200954614485E-2</v>
      </c>
      <c r="L48">
        <f t="shared" si="3"/>
        <v>-0.56054000000000315</v>
      </c>
      <c r="O48" s="4">
        <f t="shared" si="8"/>
        <v>43.012529798102655</v>
      </c>
      <c r="P48" s="5">
        <f t="shared" si="5"/>
        <v>-19.070454545385473</v>
      </c>
      <c r="Q48" s="5">
        <f t="shared" si="7"/>
        <v>-25.877477321207948</v>
      </c>
    </row>
    <row r="49" spans="5:17" x14ac:dyDescent="0.25">
      <c r="E49">
        <v>67.477059999999994</v>
      </c>
      <c r="F49">
        <v>223.99999</v>
      </c>
      <c r="G49">
        <v>1097.4594</v>
      </c>
      <c r="I49">
        <f t="shared" si="1"/>
        <v>2.2829545454612798E-2</v>
      </c>
      <c r="K49">
        <f t="shared" si="2"/>
        <v>0.10221854345461279</v>
      </c>
      <c r="L49">
        <f t="shared" si="3"/>
        <v>-0.52294000000000551</v>
      </c>
      <c r="O49" s="4">
        <f t="shared" si="8"/>
        <v>44.012833860374599</v>
      </c>
      <c r="P49" s="5">
        <f t="shared" si="5"/>
        <v>22.829545454612798</v>
      </c>
      <c r="Q49" s="5">
        <f t="shared" si="7"/>
        <v>11.566227702911963</v>
      </c>
    </row>
    <row r="50" spans="5:17" x14ac:dyDescent="0.25">
      <c r="E50">
        <v>67.449860000000001</v>
      </c>
      <c r="F50">
        <v>223.99999</v>
      </c>
      <c r="G50">
        <v>1122.1328000000001</v>
      </c>
      <c r="I50">
        <f t="shared" si="1"/>
        <v>1.2295454546062956E-3</v>
      </c>
      <c r="K50">
        <f t="shared" si="2"/>
        <v>7.7040900454606265E-2</v>
      </c>
      <c r="L50">
        <f t="shared" si="3"/>
        <v>-0.55013999999999896</v>
      </c>
      <c r="O50" s="4">
        <f t="shared" si="8"/>
        <v>45.013133868482932</v>
      </c>
      <c r="P50" s="5">
        <f t="shared" si="5"/>
        <v>1.2295454546062956</v>
      </c>
      <c r="Q50" s="5">
        <f t="shared" si="7"/>
        <v>-15.790069806811481</v>
      </c>
    </row>
    <row r="51" spans="5:17" x14ac:dyDescent="0.25">
      <c r="E51">
        <v>67.497649999999993</v>
      </c>
      <c r="F51">
        <v>223.99999</v>
      </c>
      <c r="G51">
        <v>1146.8063</v>
      </c>
      <c r="I51">
        <f t="shared" si="1"/>
        <v>1.1829545454617119E-2</v>
      </c>
      <c r="K51">
        <f t="shared" si="2"/>
        <v>8.406324295461709E-2</v>
      </c>
      <c r="L51">
        <f t="shared" si="3"/>
        <v>-0.50235000000000696</v>
      </c>
      <c r="O51" s="4">
        <f t="shared" si="8"/>
        <v>46.013437930754883</v>
      </c>
      <c r="P51" s="5">
        <f t="shared" si="5"/>
        <v>11.829545454617119</v>
      </c>
      <c r="Q51" s="5">
        <f t="shared" si="7"/>
        <v>31.843633316913603</v>
      </c>
    </row>
    <row r="52" spans="5:17" x14ac:dyDescent="0.25">
      <c r="E52">
        <v>67.446560000000005</v>
      </c>
      <c r="F52">
        <v>223.99992</v>
      </c>
      <c r="G52">
        <v>1171.4793999999999</v>
      </c>
      <c r="I52">
        <f t="shared" si="1"/>
        <v>-1.6570454545387747E-2</v>
      </c>
      <c r="K52">
        <f t="shared" si="2"/>
        <v>5.2085643454612252E-2</v>
      </c>
      <c r="L52">
        <f t="shared" si="3"/>
        <v>-0.55343999999999482</v>
      </c>
      <c r="O52" s="4">
        <f t="shared" si="8"/>
        <v>47.013725776372326</v>
      </c>
      <c r="P52" s="5">
        <f t="shared" si="5"/>
        <v>-16.570454545387747</v>
      </c>
      <c r="Q52" s="5">
        <f t="shared" si="7"/>
        <v>-19.402664192804263</v>
      </c>
    </row>
    <row r="53" spans="5:17" x14ac:dyDescent="0.25">
      <c r="E53">
        <v>67.463329999999999</v>
      </c>
      <c r="F53">
        <v>223.99999</v>
      </c>
      <c r="G53">
        <v>1196.1529</v>
      </c>
      <c r="I53">
        <f t="shared" si="1"/>
        <v>1.0729545454609024E-2</v>
      </c>
      <c r="K53">
        <f t="shared" si="2"/>
        <v>7.5807985954608997E-2</v>
      </c>
      <c r="L53">
        <f t="shared" si="3"/>
        <v>-0.53667000000000087</v>
      </c>
      <c r="O53" s="4">
        <f t="shared" si="8"/>
        <v>48.014029838644284</v>
      </c>
      <c r="P53" s="5">
        <f t="shared" si="5"/>
        <v>10.729545454609024</v>
      </c>
      <c r="Q53" s="5">
        <f t="shared" si="7"/>
        <v>-2.7889591686880317</v>
      </c>
    </row>
    <row r="54" spans="5:17" x14ac:dyDescent="0.25">
      <c r="E54">
        <v>67.45617</v>
      </c>
      <c r="F54">
        <v>223.99999</v>
      </c>
      <c r="G54">
        <v>1220.8262</v>
      </c>
      <c r="I54">
        <f t="shared" si="1"/>
        <v>-1.1270454545382336E-2</v>
      </c>
      <c r="K54">
        <f t="shared" si="2"/>
        <v>5.0230357454617652E-2</v>
      </c>
      <c r="L54">
        <f t="shared" si="3"/>
        <v>-0.54382999999999981</v>
      </c>
      <c r="O54" s="4">
        <f t="shared" si="8"/>
        <v>49.014325792588984</v>
      </c>
      <c r="P54" s="5">
        <f t="shared" si="5"/>
        <v>-11.270454545382336</v>
      </c>
      <c r="Q54" s="5">
        <f t="shared" si="7"/>
        <v>-10.10525667841697</v>
      </c>
    </row>
    <row r="55" spans="5:17" x14ac:dyDescent="0.25">
      <c r="E55">
        <v>67.472939999999994</v>
      </c>
      <c r="F55">
        <v>223.99999</v>
      </c>
      <c r="G55">
        <v>1245.4993999999999</v>
      </c>
      <c r="I55">
        <f t="shared" si="1"/>
        <v>1.152954545460716E-2</v>
      </c>
      <c r="K55">
        <f t="shared" si="2"/>
        <v>6.9452743454607141E-2</v>
      </c>
      <c r="L55">
        <f t="shared" si="3"/>
        <v>-0.52706000000000586</v>
      </c>
      <c r="O55" s="4">
        <f t="shared" si="8"/>
        <v>50.014617692370059</v>
      </c>
      <c r="P55" s="5">
        <f t="shared" si="5"/>
        <v>11.52954545460716</v>
      </c>
      <c r="Q55" s="5">
        <f t="shared" si="7"/>
        <v>6.5084470787731279</v>
      </c>
    </row>
    <row r="56" spans="5:17" x14ac:dyDescent="0.25">
      <c r="E56">
        <v>67.450969999999998</v>
      </c>
      <c r="F56">
        <v>223.99999</v>
      </c>
      <c r="G56">
        <v>1270.1728000000001</v>
      </c>
      <c r="I56">
        <f t="shared" si="1"/>
        <v>-1.9704545453862465E-3</v>
      </c>
      <c r="K56">
        <f t="shared" si="2"/>
        <v>5.2375100454613716E-2</v>
      </c>
      <c r="L56">
        <f t="shared" si="3"/>
        <v>-0.54903000000000191</v>
      </c>
      <c r="O56" s="4">
        <f t="shared" si="8"/>
        <v>51.014917700478392</v>
      </c>
      <c r="P56" s="5">
        <f t="shared" si="5"/>
        <v>-1.9704545453862465</v>
      </c>
      <c r="Q56" s="5">
        <f t="shared" si="7"/>
        <v>-15.617848530563712</v>
      </c>
    </row>
    <row r="57" spans="5:17" x14ac:dyDescent="0.25">
      <c r="E57">
        <v>67.448800000000006</v>
      </c>
      <c r="F57">
        <v>223.99999</v>
      </c>
      <c r="G57">
        <v>1294.8462</v>
      </c>
      <c r="I57">
        <f t="shared" si="1"/>
        <v>1.6629545454605932E-2</v>
      </c>
      <c r="K57">
        <f t="shared" si="2"/>
        <v>6.7397457454605902E-2</v>
      </c>
      <c r="L57">
        <f t="shared" si="3"/>
        <v>-0.55119999999999436</v>
      </c>
      <c r="O57" s="4">
        <f t="shared" si="8"/>
        <v>52.015217708586711</v>
      </c>
      <c r="P57" s="5">
        <f t="shared" si="5"/>
        <v>16.629545454605932</v>
      </c>
      <c r="Q57" s="5">
        <f t="shared" si="7"/>
        <v>-17.944145406823097</v>
      </c>
    </row>
    <row r="58" spans="5:17" x14ac:dyDescent="0.25">
      <c r="E58">
        <v>67.456760000000003</v>
      </c>
      <c r="F58">
        <v>223.99999</v>
      </c>
      <c r="G58">
        <v>1319.5196000000001</v>
      </c>
      <c r="I58">
        <f t="shared" si="1"/>
        <v>-8.3204545453838819E-3</v>
      </c>
      <c r="K58">
        <f t="shared" si="2"/>
        <v>3.886981445461607E-2</v>
      </c>
      <c r="L58">
        <f t="shared" si="3"/>
        <v>-0.54323999999999728</v>
      </c>
      <c r="O58" s="4">
        <f t="shared" si="8"/>
        <v>53.015517716695044</v>
      </c>
      <c r="P58" s="5">
        <f t="shared" si="5"/>
        <v>-8.3204545453838819</v>
      </c>
      <c r="Q58" s="5">
        <f t="shared" si="7"/>
        <v>-10.140442283092941</v>
      </c>
    </row>
    <row r="59" spans="5:17" x14ac:dyDescent="0.25">
      <c r="E59">
        <v>67.470060000000004</v>
      </c>
      <c r="F59">
        <v>223.99991</v>
      </c>
      <c r="G59">
        <v>1344.1927000000001</v>
      </c>
      <c r="I59">
        <f t="shared" si="1"/>
        <v>1.142954545460384E-2</v>
      </c>
      <c r="K59">
        <f t="shared" si="2"/>
        <v>5.5042214954603819E-2</v>
      </c>
      <c r="L59">
        <f t="shared" si="3"/>
        <v>-0.5299399999999963</v>
      </c>
      <c r="O59" s="4">
        <f t="shared" si="8"/>
        <v>54.015805562312494</v>
      </c>
      <c r="P59" s="5">
        <f t="shared" si="5"/>
        <v>11.42954545460384</v>
      </c>
      <c r="Q59" s="5">
        <f t="shared" si="7"/>
        <v>3.0032608406411097</v>
      </c>
    </row>
    <row r="60" spans="5:17" x14ac:dyDescent="0.25">
      <c r="E60">
        <v>67.453140000000005</v>
      </c>
      <c r="F60">
        <v>223.99999</v>
      </c>
      <c r="G60">
        <v>1368.8662999999999</v>
      </c>
      <c r="I60">
        <f t="shared" si="1"/>
        <v>-6.8704545453783794E-3</v>
      </c>
      <c r="K60">
        <f t="shared" si="2"/>
        <v>3.3164542954621623E-2</v>
      </c>
      <c r="L60">
        <f t="shared" si="3"/>
        <v>-0.54685999999999524</v>
      </c>
      <c r="O60" s="4">
        <f t="shared" si="8"/>
        <v>55.01611367874807</v>
      </c>
      <c r="P60" s="5">
        <f t="shared" si="5"/>
        <v>-6.8704545453783794</v>
      </c>
      <c r="Q60" s="5">
        <f t="shared" si="7"/>
        <v>-14.073034135235552</v>
      </c>
    </row>
    <row r="61" spans="5:17" x14ac:dyDescent="0.25">
      <c r="E61">
        <v>67.46763</v>
      </c>
      <c r="F61">
        <v>223.99999</v>
      </c>
      <c r="G61">
        <v>1393.5396000000001</v>
      </c>
      <c r="I61">
        <f t="shared" si="1"/>
        <v>-9.4704545453794253E-3</v>
      </c>
      <c r="K61">
        <f t="shared" si="2"/>
        <v>2.6986914454620536E-2</v>
      </c>
      <c r="L61">
        <f t="shared" si="3"/>
        <v>-0.53237000000000023</v>
      </c>
      <c r="O61" s="4">
        <f t="shared" si="8"/>
        <v>56.016409632692778</v>
      </c>
      <c r="P61" s="5">
        <f t="shared" si="5"/>
        <v>-9.4704545453794253</v>
      </c>
      <c r="Q61" s="5">
        <f t="shared" si="7"/>
        <v>0.26066772156639573</v>
      </c>
    </row>
    <row r="62" spans="5:17" x14ac:dyDescent="0.25">
      <c r="E62">
        <v>67.451329999999999</v>
      </c>
      <c r="F62">
        <v>224.00009</v>
      </c>
      <c r="G62">
        <v>1418.2130999999999</v>
      </c>
      <c r="I62">
        <f t="shared" si="1"/>
        <v>7.3295454546098426E-3</v>
      </c>
      <c r="K62">
        <f t="shared" si="2"/>
        <v>4.0209256954609834E-2</v>
      </c>
      <c r="L62">
        <f t="shared" si="3"/>
        <v>-0.54867000000000132</v>
      </c>
      <c r="O62" s="4">
        <f t="shared" si="8"/>
        <v>57.016713694964722</v>
      </c>
      <c r="P62" s="5">
        <f t="shared" si="5"/>
        <v>7.3295454546098426</v>
      </c>
      <c r="Q62" s="5">
        <f t="shared" si="7"/>
        <v>-16.195628521238554</v>
      </c>
    </row>
    <row r="63" spans="5:17" x14ac:dyDescent="0.25">
      <c r="E63">
        <v>67.479470000000006</v>
      </c>
      <c r="F63">
        <v>223.99999</v>
      </c>
      <c r="G63">
        <v>1442.8864000000001</v>
      </c>
      <c r="I63">
        <f t="shared" si="1"/>
        <v>7.3295454546098426E-3</v>
      </c>
      <c r="K63">
        <f t="shared" si="2"/>
        <v>3.6631628454609794E-2</v>
      </c>
      <c r="L63">
        <f t="shared" si="3"/>
        <v>-0.52052999999999372</v>
      </c>
      <c r="O63" s="4">
        <f t="shared" si="8"/>
        <v>58.017009648909429</v>
      </c>
      <c r="P63" s="5">
        <f t="shared" si="5"/>
        <v>7.3295454546098426</v>
      </c>
      <c r="Q63" s="5">
        <f t="shared" si="7"/>
        <v>11.788073969039056</v>
      </c>
    </row>
    <row r="64" spans="5:17" x14ac:dyDescent="0.25">
      <c r="E64">
        <v>67.449460000000002</v>
      </c>
      <c r="F64">
        <v>223.99999</v>
      </c>
      <c r="G64">
        <v>1467.5598</v>
      </c>
      <c r="I64">
        <f t="shared" si="1"/>
        <v>1.9295454546011115E-3</v>
      </c>
      <c r="K64">
        <f t="shared" si="2"/>
        <v>2.7653985454601099E-2</v>
      </c>
      <c r="L64">
        <f t="shared" si="3"/>
        <v>-0.55053999999999803</v>
      </c>
      <c r="O64" s="4">
        <f t="shared" si="8"/>
        <v>59.017309657017755</v>
      </c>
      <c r="P64" s="5">
        <f t="shared" si="5"/>
        <v>1.9295454546011115</v>
      </c>
      <c r="Q64" s="5">
        <f t="shared" si="7"/>
        <v>-18.378222273769115</v>
      </c>
    </row>
    <row r="65" spans="5:17" x14ac:dyDescent="0.25">
      <c r="E65">
        <v>67.47954</v>
      </c>
      <c r="F65">
        <v>223.99999</v>
      </c>
      <c r="G65">
        <v>1492.2330999999999</v>
      </c>
      <c r="I65">
        <f t="shared" si="1"/>
        <v>3.3129545454613663E-2</v>
      </c>
      <c r="K65">
        <f t="shared" si="2"/>
        <v>5.5276356954613637E-2</v>
      </c>
      <c r="L65">
        <f t="shared" si="3"/>
        <v>-0.52045999999999992</v>
      </c>
      <c r="O65" s="4">
        <f t="shared" si="8"/>
        <v>60.017605610962455</v>
      </c>
      <c r="P65" s="5">
        <f t="shared" si="5"/>
        <v>33.129545454613663</v>
      </c>
      <c r="Q65" s="5">
        <f t="shared" si="7"/>
        <v>11.545480849962066</v>
      </c>
    </row>
    <row r="66" spans="5:17" x14ac:dyDescent="0.25">
      <c r="E66">
        <v>67.439160000000001</v>
      </c>
      <c r="F66">
        <v>223.99999</v>
      </c>
      <c r="G66">
        <v>1516.9063000000001</v>
      </c>
      <c r="I66">
        <f t="shared" si="1"/>
        <v>-1.0520454545371649E-2</v>
      </c>
      <c r="K66">
        <f t="shared" si="2"/>
        <v>8.0487429546283185E-3</v>
      </c>
      <c r="L66">
        <f t="shared" si="3"/>
        <v>-0.56083999999999889</v>
      </c>
      <c r="O66" s="4">
        <f t="shared" si="8"/>
        <v>61.017897510743538</v>
      </c>
      <c r="P66" s="5">
        <f t="shared" si="5"/>
        <v>-10.520454545371649</v>
      </c>
      <c r="Q66" s="5">
        <f t="shared" si="7"/>
        <v>-28.990815392840766</v>
      </c>
    </row>
    <row r="67" spans="5:17" x14ac:dyDescent="0.25">
      <c r="E67">
        <v>67.454059999999998</v>
      </c>
      <c r="F67">
        <v>223.99999</v>
      </c>
      <c r="G67">
        <v>1541.5797</v>
      </c>
      <c r="I67">
        <f t="shared" si="1"/>
        <v>-1.257045454539707E-2</v>
      </c>
      <c r="K67">
        <f t="shared" si="2"/>
        <v>2.4210999546029066E-3</v>
      </c>
      <c r="L67">
        <f t="shared" si="3"/>
        <v>-0.54594000000000165</v>
      </c>
      <c r="O67" s="4">
        <f t="shared" si="8"/>
        <v>62.018197518851856</v>
      </c>
      <c r="P67" s="5">
        <f t="shared" si="5"/>
        <v>-12.57045454539707</v>
      </c>
      <c r="Q67" s="5">
        <f t="shared" si="7"/>
        <v>-14.24711100218431</v>
      </c>
    </row>
    <row r="68" spans="5:17" x14ac:dyDescent="0.25">
      <c r="E68">
        <v>67.437160000000006</v>
      </c>
      <c r="F68">
        <v>223.99994000000001</v>
      </c>
      <c r="G68">
        <v>1566.2530999999999</v>
      </c>
      <c r="I68">
        <f t="shared" si="1"/>
        <v>3.1295454546125256E-3</v>
      </c>
      <c r="K68">
        <f t="shared" si="2"/>
        <v>1.454345695461251E-2</v>
      </c>
      <c r="L68">
        <f t="shared" si="3"/>
        <v>-0.56283999999999423</v>
      </c>
      <c r="O68" s="4">
        <f t="shared" si="8"/>
        <v>63.018497526960182</v>
      </c>
      <c r="P68" s="5">
        <f t="shared" si="5"/>
        <v>3.1295454546125256</v>
      </c>
      <c r="Q68" s="5">
        <f t="shared" si="7"/>
        <v>-31.303407878443821</v>
      </c>
    </row>
    <row r="69" spans="5:17" x14ac:dyDescent="0.25">
      <c r="E69">
        <v>67.464479999999995</v>
      </c>
      <c r="F69">
        <v>223.99999</v>
      </c>
      <c r="G69">
        <v>1590.9264000000001</v>
      </c>
      <c r="I69">
        <f t="shared" si="1"/>
        <v>-2.2704545453962055E-3</v>
      </c>
      <c r="K69">
        <f t="shared" si="2"/>
        <v>5.5658284546037662E-3</v>
      </c>
      <c r="L69">
        <f t="shared" si="3"/>
        <v>-0.53552000000000533</v>
      </c>
      <c r="O69" s="4">
        <f t="shared" si="8"/>
        <v>64.01879348090489</v>
      </c>
      <c r="P69" s="5">
        <f t="shared" si="5"/>
        <v>-2.2704545453962055</v>
      </c>
      <c r="Q69" s="5">
        <f t="shared" si="7"/>
        <v>-4.1397047547218415</v>
      </c>
    </row>
    <row r="70" spans="5:17" x14ac:dyDescent="0.25">
      <c r="E70">
        <v>67.456950000000006</v>
      </c>
      <c r="F70">
        <v>223.99999</v>
      </c>
      <c r="G70">
        <v>1615.5998999999999</v>
      </c>
      <c r="I70">
        <f t="shared" ref="I70:I133" si="9">F202-$J$5</f>
        <v>4.1295454546173005E-3</v>
      </c>
      <c r="K70">
        <f t="shared" ref="K70:K133" si="10">-(G70-$G$5)*0.000145+0.236805+I70</f>
        <v>8.3881709546172745E-3</v>
      </c>
      <c r="L70">
        <f t="shared" ref="L70:L133" si="11">E70-77.5+19/2</f>
        <v>-0.54304999999999382</v>
      </c>
      <c r="O70" s="4">
        <f t="shared" si="8"/>
        <v>65.019097543176841</v>
      </c>
      <c r="P70" s="5">
        <f t="shared" si="5"/>
        <v>4.1295454546173005</v>
      </c>
      <c r="Q70" s="5">
        <f t="shared" ref="Q70:Q101" si="12">(L70-$M$9)*1000+7-20/128*(O69-$N$4)</f>
        <v>-11.826000997514191</v>
      </c>
    </row>
    <row r="71" spans="5:17" x14ac:dyDescent="0.25">
      <c r="E71">
        <v>67.485929999999996</v>
      </c>
      <c r="F71">
        <v>224.00004999999999</v>
      </c>
      <c r="G71">
        <v>1640.2732000000001</v>
      </c>
      <c r="I71">
        <f t="shared" si="9"/>
        <v>-2.9704545453910214E-3</v>
      </c>
      <c r="K71">
        <f t="shared" si="10"/>
        <v>-2.2894575453910604E-3</v>
      </c>
      <c r="L71">
        <f t="shared" si="11"/>
        <v>-0.5140700000000038</v>
      </c>
      <c r="O71" s="4">
        <f t="shared" si="8"/>
        <v>66.019393497121541</v>
      </c>
      <c r="P71" s="5">
        <f t="shared" si="5"/>
        <v>-2.9704545453910214</v>
      </c>
      <c r="Q71" s="5">
        <f t="shared" si="12"/>
        <v>16.997701492745833</v>
      </c>
    </row>
    <row r="72" spans="5:17" x14ac:dyDescent="0.25">
      <c r="E72">
        <v>67.450460000000007</v>
      </c>
      <c r="F72">
        <v>224.00009</v>
      </c>
      <c r="G72">
        <v>1664.9466</v>
      </c>
      <c r="I72">
        <f t="shared" si="9"/>
        <v>-1.6704545453762876E-3</v>
      </c>
      <c r="K72">
        <f t="shared" si="10"/>
        <v>-4.567100545376318E-3</v>
      </c>
      <c r="L72">
        <f t="shared" si="11"/>
        <v>-0.54953999999999326</v>
      </c>
      <c r="O72" s="4">
        <f t="shared" si="8"/>
        <v>67.019693505229867</v>
      </c>
      <c r="P72" s="5">
        <f t="shared" si="5"/>
        <v>-1.6704545453762876</v>
      </c>
      <c r="Q72" s="5">
        <f t="shared" si="12"/>
        <v>-18.628594750047483</v>
      </c>
    </row>
    <row r="73" spans="5:17" x14ac:dyDescent="0.25">
      <c r="E73">
        <v>67.484759999999994</v>
      </c>
      <c r="F73">
        <v>223.99999</v>
      </c>
      <c r="G73">
        <v>1689.6198999999999</v>
      </c>
      <c r="I73">
        <f t="shared" si="9"/>
        <v>1.1829545454617119E-2</v>
      </c>
      <c r="K73">
        <f t="shared" si="10"/>
        <v>5.3552709546171029E-3</v>
      </c>
      <c r="L73">
        <f t="shared" si="11"/>
        <v>-0.51524000000000569</v>
      </c>
      <c r="O73" s="4">
        <f t="shared" si="8"/>
        <v>68.019989459174568</v>
      </c>
      <c r="P73" s="5">
        <f t="shared" si="5"/>
        <v>11.829545454617119</v>
      </c>
      <c r="Q73" s="5">
        <f t="shared" si="12"/>
        <v>15.515108373673154</v>
      </c>
    </row>
    <row r="74" spans="5:17" x14ac:dyDescent="0.25">
      <c r="E74">
        <v>67.499319999999997</v>
      </c>
      <c r="F74">
        <v>223.99988999999999</v>
      </c>
      <c r="G74">
        <v>1714.2932000000001</v>
      </c>
      <c r="I74">
        <f t="shared" si="9"/>
        <v>-1.5704545453729679E-3</v>
      </c>
      <c r="K74">
        <f t="shared" si="10"/>
        <v>-1.1622357545372997E-2</v>
      </c>
      <c r="L74">
        <f t="shared" si="11"/>
        <v>-0.50068000000000268</v>
      </c>
      <c r="O74" s="4">
        <f t="shared" si="8"/>
        <v>69.020285413119268</v>
      </c>
      <c r="P74" s="5">
        <f t="shared" ref="P74:P132" si="13">I74*1000</f>
        <v>-1.5704545453729679</v>
      </c>
      <c r="Q74" s="5">
        <f t="shared" si="12"/>
        <v>29.918812130872304</v>
      </c>
    </row>
    <row r="75" spans="5:17" x14ac:dyDescent="0.25">
      <c r="E75">
        <v>67.457579999999993</v>
      </c>
      <c r="F75">
        <v>223.99999</v>
      </c>
      <c r="G75">
        <v>1738.9666</v>
      </c>
      <c r="I75">
        <f t="shared" si="9"/>
        <v>3.6295454546007022E-3</v>
      </c>
      <c r="K75">
        <f t="shared" si="10"/>
        <v>-1.000000054539929E-2</v>
      </c>
      <c r="L75">
        <f t="shared" si="11"/>
        <v>-0.54242000000000701</v>
      </c>
      <c r="O75" s="4">
        <f t="shared" si="8"/>
        <v>70.020585421227594</v>
      </c>
      <c r="P75" s="5">
        <f t="shared" si="13"/>
        <v>3.6295454546007022</v>
      </c>
      <c r="Q75" s="5">
        <f t="shared" si="12"/>
        <v>-11.97748411193588</v>
      </c>
    </row>
    <row r="76" spans="5:17" x14ac:dyDescent="0.25">
      <c r="E76">
        <v>67.467860000000002</v>
      </c>
      <c r="F76">
        <v>223.99999</v>
      </c>
      <c r="G76">
        <v>1763.6398999999999</v>
      </c>
      <c r="I76">
        <f t="shared" si="9"/>
        <v>-1.0970454545372377E-2</v>
      </c>
      <c r="K76">
        <f t="shared" si="10"/>
        <v>-2.817762904537241E-2</v>
      </c>
      <c r="L76">
        <f t="shared" si="11"/>
        <v>-0.53213999999999828</v>
      </c>
      <c r="O76" s="4">
        <f t="shared" ref="O76:O107" si="14">(G76-$G$6)/24.666+1</f>
        <v>71.020881375172294</v>
      </c>
      <c r="P76" s="5">
        <f t="shared" si="13"/>
        <v>-10.970454545372377</v>
      </c>
      <c r="Q76" s="5">
        <f t="shared" si="12"/>
        <v>-1.8537809881940781</v>
      </c>
    </row>
    <row r="77" spans="5:17" x14ac:dyDescent="0.25">
      <c r="E77">
        <v>67.442359999999994</v>
      </c>
      <c r="F77">
        <v>223.99991</v>
      </c>
      <c r="G77">
        <v>1788.3133</v>
      </c>
      <c r="I77">
        <f t="shared" si="9"/>
        <v>2.3129545454622757E-2</v>
      </c>
      <c r="K77">
        <f t="shared" si="10"/>
        <v>2.3447279546227051E-3</v>
      </c>
      <c r="L77">
        <f t="shared" si="11"/>
        <v>-0.55764000000000635</v>
      </c>
      <c r="O77" s="4">
        <f t="shared" si="14"/>
        <v>72.02118138328062</v>
      </c>
      <c r="P77" s="5">
        <f t="shared" si="13"/>
        <v>23.129545454622757</v>
      </c>
      <c r="Q77" s="5">
        <f t="shared" si="12"/>
        <v>-27.510077231006008</v>
      </c>
    </row>
    <row r="78" spans="5:17" x14ac:dyDescent="0.25">
      <c r="E78">
        <v>67.444460000000007</v>
      </c>
      <c r="F78">
        <v>223.99992</v>
      </c>
      <c r="G78">
        <v>1812.9867999999999</v>
      </c>
      <c r="I78">
        <f t="shared" si="9"/>
        <v>2.4295454546177098E-3</v>
      </c>
      <c r="K78">
        <f t="shared" si="10"/>
        <v>-2.1932929545382285E-2</v>
      </c>
      <c r="L78">
        <f t="shared" si="11"/>
        <v>-0.55553999999999348</v>
      </c>
      <c r="O78" s="4">
        <f t="shared" si="14"/>
        <v>73.021485445552571</v>
      </c>
      <c r="P78" s="5">
        <f t="shared" si="13"/>
        <v>2.4295454546177098</v>
      </c>
      <c r="Q78" s="5">
        <f t="shared" si="12"/>
        <v>-25.566374107260067</v>
      </c>
    </row>
    <row r="79" spans="5:17" x14ac:dyDescent="0.25">
      <c r="E79">
        <v>67.439970000000002</v>
      </c>
      <c r="F79">
        <v>224.00004999999999</v>
      </c>
      <c r="G79">
        <v>1837.66</v>
      </c>
      <c r="I79">
        <f t="shared" si="9"/>
        <v>2.6295454546243491E-3</v>
      </c>
      <c r="K79">
        <f t="shared" si="10"/>
        <v>-2.5310543545375708E-2</v>
      </c>
      <c r="L79">
        <f t="shared" si="11"/>
        <v>-0.56002999999999759</v>
      </c>
      <c r="O79" s="4">
        <f t="shared" si="14"/>
        <v>74.02177734533366</v>
      </c>
      <c r="P79" s="5">
        <f t="shared" si="13"/>
        <v>2.6295454546243491</v>
      </c>
      <c r="Q79" s="5">
        <f t="shared" si="12"/>
        <v>-30.212671616994161</v>
      </c>
    </row>
    <row r="80" spans="5:17" x14ac:dyDescent="0.25">
      <c r="E80">
        <v>67.458870000000005</v>
      </c>
      <c r="F80">
        <v>223.99991</v>
      </c>
      <c r="G80">
        <v>1862.3333</v>
      </c>
      <c r="I80">
        <f t="shared" si="9"/>
        <v>6.1295454546268502E-3</v>
      </c>
      <c r="K80">
        <f t="shared" si="10"/>
        <v>-2.5388172045373192E-2</v>
      </c>
      <c r="L80">
        <f t="shared" si="11"/>
        <v>-0.54112999999999545</v>
      </c>
      <c r="O80" s="4">
        <f t="shared" si="14"/>
        <v>75.022073299278361</v>
      </c>
      <c r="P80" s="5">
        <f t="shared" si="13"/>
        <v>6.1295454546268502</v>
      </c>
      <c r="Q80" s="5">
        <f t="shared" si="12"/>
        <v>-11.468967226332818</v>
      </c>
    </row>
    <row r="81" spans="5:17" x14ac:dyDescent="0.25">
      <c r="E81">
        <v>67.487440000000007</v>
      </c>
      <c r="F81">
        <v>223.99999</v>
      </c>
      <c r="G81">
        <v>1887.0068000000001</v>
      </c>
      <c r="I81">
        <f t="shared" si="9"/>
        <v>1.0629545454605704E-2</v>
      </c>
      <c r="K81">
        <f t="shared" si="10"/>
        <v>-2.4465829545394335E-2</v>
      </c>
      <c r="L81">
        <f t="shared" si="11"/>
        <v>-0.51255999999999347</v>
      </c>
      <c r="O81" s="4">
        <f t="shared" si="14"/>
        <v>76.022377361550312</v>
      </c>
      <c r="P81" s="5">
        <f t="shared" si="13"/>
        <v>10.629545454605704</v>
      </c>
      <c r="Q81" s="5">
        <f t="shared" si="12"/>
        <v>16.944736530865306</v>
      </c>
    </row>
    <row r="82" spans="5:17" x14ac:dyDescent="0.25">
      <c r="E82">
        <v>67.479659999999996</v>
      </c>
      <c r="F82">
        <v>223.99991</v>
      </c>
      <c r="G82">
        <v>1911.6801</v>
      </c>
      <c r="I82">
        <f t="shared" si="9"/>
        <v>-2.1704545453928858E-3</v>
      </c>
      <c r="K82">
        <f t="shared" si="10"/>
        <v>-4.0843458045392911E-2</v>
      </c>
      <c r="L82">
        <f t="shared" si="11"/>
        <v>-0.52034000000000447</v>
      </c>
      <c r="O82" s="4">
        <f t="shared" si="14"/>
        <v>77.022673315495013</v>
      </c>
      <c r="P82" s="5">
        <f t="shared" si="13"/>
        <v>-2.1704545453928858</v>
      </c>
      <c r="Q82" s="5">
        <f t="shared" si="12"/>
        <v>9.0084390211243122</v>
      </c>
    </row>
    <row r="83" spans="5:17" x14ac:dyDescent="0.25">
      <c r="E83">
        <v>67.464860000000002</v>
      </c>
      <c r="F83">
        <v>223.99999</v>
      </c>
      <c r="G83">
        <v>1936.3534999999999</v>
      </c>
      <c r="I83">
        <f t="shared" si="9"/>
        <v>1.9829545454626896E-2</v>
      </c>
      <c r="K83">
        <f t="shared" si="10"/>
        <v>-2.2421101045373093E-2</v>
      </c>
      <c r="L83">
        <f t="shared" si="11"/>
        <v>-0.53513999999999839</v>
      </c>
      <c r="O83" s="4">
        <f t="shared" si="14"/>
        <v>78.022973323603338</v>
      </c>
      <c r="P83" s="5">
        <f t="shared" si="13"/>
        <v>19.829545454626896</v>
      </c>
      <c r="Q83" s="5">
        <f t="shared" si="12"/>
        <v>-5.9478572216734777</v>
      </c>
    </row>
    <row r="84" spans="5:17" x14ac:dyDescent="0.25">
      <c r="E84">
        <v>67.466260000000005</v>
      </c>
      <c r="F84">
        <v>223.99999</v>
      </c>
      <c r="G84">
        <v>1961.0269000000001</v>
      </c>
      <c r="I84">
        <f t="shared" si="9"/>
        <v>6.7295454546183464E-3</v>
      </c>
      <c r="K84">
        <f t="shared" si="10"/>
        <v>-3.9098744045381661E-2</v>
      </c>
      <c r="L84">
        <f t="shared" si="11"/>
        <v>-0.53373999999999455</v>
      </c>
      <c r="O84" s="4">
        <f t="shared" si="14"/>
        <v>79.023273331711664</v>
      </c>
      <c r="P84" s="5">
        <f t="shared" si="13"/>
        <v>6.7295454546183464</v>
      </c>
      <c r="Q84" s="5">
        <f t="shared" si="12"/>
        <v>-4.7041540979365601</v>
      </c>
    </row>
    <row r="85" spans="5:17" x14ac:dyDescent="0.25">
      <c r="E85">
        <v>67.479159999999993</v>
      </c>
      <c r="F85">
        <v>223.99999</v>
      </c>
      <c r="G85">
        <v>1985.7002</v>
      </c>
      <c r="I85">
        <f t="shared" si="9"/>
        <v>2.1229545454616527E-2</v>
      </c>
      <c r="K85">
        <f t="shared" si="10"/>
        <v>-2.8176372545383521E-2</v>
      </c>
      <c r="L85">
        <f t="shared" si="11"/>
        <v>-0.52084000000000685</v>
      </c>
      <c r="O85" s="4">
        <f t="shared" si="14"/>
        <v>80.023569285656365</v>
      </c>
      <c r="P85" s="5">
        <f t="shared" si="13"/>
        <v>21.229545454616527</v>
      </c>
      <c r="Q85" s="5">
        <f t="shared" si="12"/>
        <v>8.039549025784213</v>
      </c>
    </row>
    <row r="86" spans="5:17" x14ac:dyDescent="0.25">
      <c r="E86">
        <v>67.46866</v>
      </c>
      <c r="F86">
        <v>223.99999</v>
      </c>
      <c r="G86">
        <v>2010.3735999999999</v>
      </c>
      <c r="I86">
        <f t="shared" si="9"/>
        <v>1.9929545454601794E-2</v>
      </c>
      <c r="K86">
        <f t="shared" si="10"/>
        <v>-3.3054015545398219E-2</v>
      </c>
      <c r="L86">
        <f t="shared" si="11"/>
        <v>-0.53134000000000015</v>
      </c>
      <c r="O86" s="4">
        <f t="shared" si="14"/>
        <v>81.02386929376469</v>
      </c>
      <c r="P86" s="5">
        <f t="shared" si="13"/>
        <v>19.929545454601794</v>
      </c>
      <c r="Q86" s="5">
        <f t="shared" si="12"/>
        <v>-2.6167472170129393</v>
      </c>
    </row>
    <row r="87" spans="5:17" x14ac:dyDescent="0.25">
      <c r="E87">
        <v>67.460380000000001</v>
      </c>
      <c r="F87">
        <v>223.99988999999999</v>
      </c>
      <c r="G87">
        <v>2035.047</v>
      </c>
      <c r="I87">
        <f t="shared" si="9"/>
        <v>6.2295454546017481E-3</v>
      </c>
      <c r="K87">
        <f t="shared" si="10"/>
        <v>-5.0331658545398283E-2</v>
      </c>
      <c r="L87">
        <f t="shared" si="11"/>
        <v>-0.53961999999999932</v>
      </c>
      <c r="O87" s="4">
        <f t="shared" si="14"/>
        <v>82.024169301873016</v>
      </c>
      <c r="P87" s="5">
        <f t="shared" si="13"/>
        <v>6.2295454546017481</v>
      </c>
      <c r="Q87" s="5">
        <f t="shared" si="12"/>
        <v>-11.053044093279041</v>
      </c>
    </row>
    <row r="88" spans="5:17" x14ac:dyDescent="0.25">
      <c r="E88">
        <v>67.466859999999997</v>
      </c>
      <c r="F88">
        <v>223.99999</v>
      </c>
      <c r="G88">
        <v>2059.7203</v>
      </c>
      <c r="I88">
        <f t="shared" si="9"/>
        <v>9.9295454546108886E-3</v>
      </c>
      <c r="K88">
        <f t="shared" si="10"/>
        <v>-5.0209287045389128E-2</v>
      </c>
      <c r="L88">
        <f t="shared" si="11"/>
        <v>-0.53314000000000306</v>
      </c>
      <c r="O88" s="4">
        <f t="shared" si="14"/>
        <v>83.024465255817717</v>
      </c>
      <c r="P88" s="5">
        <f t="shared" si="13"/>
        <v>9.9295454546108886</v>
      </c>
      <c r="Q88" s="5">
        <f t="shared" si="12"/>
        <v>-4.7293409695497015</v>
      </c>
    </row>
    <row r="89" spans="5:17" x14ac:dyDescent="0.25">
      <c r="E89">
        <v>67.46396</v>
      </c>
      <c r="F89">
        <v>223.99999</v>
      </c>
      <c r="G89">
        <v>2084.3935999999999</v>
      </c>
      <c r="I89">
        <f t="shared" si="9"/>
        <v>-4.1704545453740138E-3</v>
      </c>
      <c r="K89">
        <f t="shared" si="10"/>
        <v>-6.7886915545374016E-2</v>
      </c>
      <c r="L89">
        <f t="shared" si="11"/>
        <v>-0.53603999999999985</v>
      </c>
      <c r="O89" s="4">
        <f t="shared" si="14"/>
        <v>84.024761209762417</v>
      </c>
      <c r="P89" s="5">
        <f t="shared" si="13"/>
        <v>-4.1704545453740138</v>
      </c>
      <c r="Q89" s="5">
        <f t="shared" si="12"/>
        <v>-7.7856372123503563</v>
      </c>
    </row>
    <row r="90" spans="5:17" x14ac:dyDescent="0.25">
      <c r="E90">
        <v>67.450659999999999</v>
      </c>
      <c r="F90">
        <v>223.99999</v>
      </c>
      <c r="G90">
        <v>2109.067</v>
      </c>
      <c r="I90">
        <f t="shared" si="9"/>
        <v>-1.170454545388111E-3</v>
      </c>
      <c r="K90">
        <f t="shared" si="10"/>
        <v>-6.8464558545388132E-2</v>
      </c>
      <c r="L90">
        <f t="shared" si="11"/>
        <v>-0.54934000000000083</v>
      </c>
      <c r="O90" s="4">
        <f t="shared" si="14"/>
        <v>85.025061217870757</v>
      </c>
      <c r="P90" s="5">
        <f t="shared" si="13"/>
        <v>-1.170454545388111</v>
      </c>
      <c r="Q90" s="5">
        <f t="shared" si="12"/>
        <v>-21.241933455155191</v>
      </c>
    </row>
    <row r="91" spans="5:17" x14ac:dyDescent="0.25">
      <c r="E91">
        <v>67.472560000000001</v>
      </c>
      <c r="F91">
        <v>223.99999</v>
      </c>
      <c r="G91">
        <v>2133.7404000000001</v>
      </c>
      <c r="I91">
        <f t="shared" si="9"/>
        <v>-1.6204545453888386E-3</v>
      </c>
      <c r="K91">
        <f t="shared" si="10"/>
        <v>-7.2492201545388879E-2</v>
      </c>
      <c r="L91">
        <f t="shared" si="11"/>
        <v>-0.52743999999999858</v>
      </c>
      <c r="O91" s="4">
        <f t="shared" si="14"/>
        <v>86.025361225979083</v>
      </c>
      <c r="P91" s="5">
        <f t="shared" si="13"/>
        <v>-1.6204545453888386</v>
      </c>
      <c r="Q91" s="5">
        <f t="shared" si="12"/>
        <v>0.50176966858013117</v>
      </c>
    </row>
    <row r="92" spans="5:17" x14ac:dyDescent="0.25">
      <c r="E92">
        <v>67.442160000000001</v>
      </c>
      <c r="F92">
        <v>223.99999</v>
      </c>
      <c r="G92">
        <v>2158.4137000000001</v>
      </c>
      <c r="I92">
        <f t="shared" si="9"/>
        <v>-1.2704545453914307E-3</v>
      </c>
      <c r="K92">
        <f t="shared" si="10"/>
        <v>-7.5719830045391456E-2</v>
      </c>
      <c r="L92">
        <f t="shared" si="11"/>
        <v>-0.55783999999999878</v>
      </c>
      <c r="O92" s="4">
        <f t="shared" si="14"/>
        <v>87.025657179923783</v>
      </c>
      <c r="P92" s="5">
        <f t="shared" si="13"/>
        <v>-1.2704545453914307</v>
      </c>
      <c r="Q92" s="5">
        <f t="shared" si="12"/>
        <v>-30.054527207686998</v>
      </c>
    </row>
    <row r="93" spans="5:17" x14ac:dyDescent="0.25">
      <c r="E93">
        <v>67.486429999999999</v>
      </c>
      <c r="F93">
        <v>224.00009</v>
      </c>
      <c r="G93">
        <v>2183.0871000000002</v>
      </c>
      <c r="I93">
        <f t="shared" si="9"/>
        <v>2.2029545454614663E-2</v>
      </c>
      <c r="K93">
        <f t="shared" si="10"/>
        <v>-5.5997473045385382E-2</v>
      </c>
      <c r="L93">
        <f t="shared" si="11"/>
        <v>-0.51357000000000141</v>
      </c>
      <c r="O93" s="4">
        <f t="shared" si="14"/>
        <v>88.025957188032109</v>
      </c>
      <c r="P93" s="5">
        <f t="shared" si="13"/>
        <v>22.029545454614663</v>
      </c>
      <c r="Q93" s="5">
        <f t="shared" si="12"/>
        <v>14.059176549506509</v>
      </c>
    </row>
    <row r="94" spans="5:17" x14ac:dyDescent="0.25">
      <c r="E94">
        <v>67.475020000000001</v>
      </c>
      <c r="F94">
        <v>223.99999</v>
      </c>
      <c r="G94">
        <v>2207.7602999999999</v>
      </c>
      <c r="I94">
        <f t="shared" si="9"/>
        <v>3.9295454546106612E-3</v>
      </c>
      <c r="K94">
        <f t="shared" si="10"/>
        <v>-7.7675087045389335E-2</v>
      </c>
      <c r="L94">
        <f t="shared" si="11"/>
        <v>-0.52497999999999934</v>
      </c>
      <c r="O94" s="4">
        <f t="shared" si="14"/>
        <v>89.02624908781317</v>
      </c>
      <c r="P94" s="5">
        <f t="shared" si="13"/>
        <v>3.9295454546106612</v>
      </c>
      <c r="Q94" s="5">
        <f t="shared" si="12"/>
        <v>2.49287967324166</v>
      </c>
    </row>
    <row r="95" spans="5:17" x14ac:dyDescent="0.25">
      <c r="E95">
        <v>67.486469999999997</v>
      </c>
      <c r="F95">
        <v>224.00004000000001</v>
      </c>
      <c r="G95">
        <v>2232.4337</v>
      </c>
      <c r="I95">
        <f t="shared" si="9"/>
        <v>1.4829545454603021E-2</v>
      </c>
      <c r="K95">
        <f t="shared" si="10"/>
        <v>-7.0352730045396994E-2</v>
      </c>
      <c r="L95">
        <f t="shared" si="11"/>
        <v>-0.51353000000000293</v>
      </c>
      <c r="O95" s="4">
        <f t="shared" si="14"/>
        <v>90.02654909592151</v>
      </c>
      <c r="P95" s="5">
        <f t="shared" si="13"/>
        <v>14.829545454603021</v>
      </c>
      <c r="Q95" s="5">
        <f t="shared" si="12"/>
        <v>13.786584063897276</v>
      </c>
    </row>
    <row r="96" spans="5:17" x14ac:dyDescent="0.25">
      <c r="E96">
        <v>67.461389999999994</v>
      </c>
      <c r="F96">
        <v>223.99999</v>
      </c>
      <c r="G96">
        <v>2257.1071000000002</v>
      </c>
      <c r="I96">
        <f t="shared" si="9"/>
        <v>5.4295454546036126E-3</v>
      </c>
      <c r="K96">
        <f t="shared" si="10"/>
        <v>-8.3330373045396422E-2</v>
      </c>
      <c r="L96">
        <f t="shared" si="11"/>
        <v>-0.53861000000000558</v>
      </c>
      <c r="O96" s="4">
        <f t="shared" si="14"/>
        <v>91.026849104029836</v>
      </c>
      <c r="P96" s="5">
        <f t="shared" si="13"/>
        <v>5.4295454546036126</v>
      </c>
      <c r="Q96" s="5">
        <f t="shared" si="12"/>
        <v>-11.449712812372308</v>
      </c>
    </row>
    <row r="97" spans="5:17" x14ac:dyDescent="0.25">
      <c r="E97">
        <v>67.503129999999999</v>
      </c>
      <c r="F97">
        <v>223.99999</v>
      </c>
      <c r="G97">
        <v>2281.7804999999998</v>
      </c>
      <c r="I97">
        <f t="shared" si="9"/>
        <v>1.1629545454610479E-2</v>
      </c>
      <c r="K97">
        <f t="shared" si="10"/>
        <v>-8.0708016045389519E-2</v>
      </c>
      <c r="L97">
        <f t="shared" si="11"/>
        <v>-0.49687000000000126</v>
      </c>
      <c r="O97" s="4">
        <f t="shared" si="14"/>
        <v>92.027149112138162</v>
      </c>
      <c r="P97" s="5">
        <f t="shared" si="13"/>
        <v>11.629545454610479</v>
      </c>
      <c r="Q97" s="5">
        <f t="shared" si="12"/>
        <v>30.133990311365093</v>
      </c>
    </row>
    <row r="98" spans="5:17" x14ac:dyDescent="0.25">
      <c r="E98">
        <v>67.452860000000001</v>
      </c>
      <c r="F98">
        <v>223.99999</v>
      </c>
      <c r="G98">
        <v>2306.4539</v>
      </c>
      <c r="I98">
        <f t="shared" si="9"/>
        <v>-4.2704545453773335E-3</v>
      </c>
      <c r="K98">
        <f t="shared" si="10"/>
        <v>-0.10018565904537735</v>
      </c>
      <c r="L98">
        <f t="shared" si="11"/>
        <v>-0.54713999999999885</v>
      </c>
      <c r="O98" s="4">
        <f t="shared" si="14"/>
        <v>93.027449120246487</v>
      </c>
      <c r="P98" s="5">
        <f t="shared" si="13"/>
        <v>-4.2704545453773335</v>
      </c>
      <c r="Q98" s="5">
        <f t="shared" si="12"/>
        <v>-20.292306564899423</v>
      </c>
    </row>
    <row r="99" spans="5:17" x14ac:dyDescent="0.25">
      <c r="E99">
        <v>67.502049999999997</v>
      </c>
      <c r="F99">
        <v>223.99999</v>
      </c>
      <c r="G99">
        <v>2331.1271000000002</v>
      </c>
      <c r="I99">
        <f t="shared" si="9"/>
        <v>1.7295454546228939E-3</v>
      </c>
      <c r="K99">
        <f t="shared" si="10"/>
        <v>-9.776327304537713E-2</v>
      </c>
      <c r="L99">
        <f t="shared" si="11"/>
        <v>-0.497950000000003</v>
      </c>
      <c r="O99" s="4">
        <f t="shared" si="14"/>
        <v>94.027741020027577</v>
      </c>
      <c r="P99" s="5">
        <f t="shared" si="13"/>
        <v>1.7295454546228939</v>
      </c>
      <c r="Q99" s="5">
        <f t="shared" si="12"/>
        <v>28.741396558829493</v>
      </c>
    </row>
    <row r="100" spans="5:17" x14ac:dyDescent="0.25">
      <c r="E100">
        <v>67.440989999999999</v>
      </c>
      <c r="F100">
        <v>223.99987999999999</v>
      </c>
      <c r="G100">
        <v>2355.8004999999998</v>
      </c>
      <c r="I100">
        <f t="shared" si="9"/>
        <v>-4.7045454539329512E-4</v>
      </c>
      <c r="K100">
        <f t="shared" si="10"/>
        <v>-0.10354091604539328</v>
      </c>
      <c r="L100">
        <f t="shared" si="11"/>
        <v>-0.55901000000000067</v>
      </c>
      <c r="O100" s="4">
        <f t="shared" si="14"/>
        <v>95.028041028135888</v>
      </c>
      <c r="P100" s="5">
        <f t="shared" si="13"/>
        <v>-0.47045454539329512</v>
      </c>
      <c r="Q100" s="5">
        <f t="shared" si="12"/>
        <v>-32.474899050508967</v>
      </c>
    </row>
    <row r="101" spans="5:17" x14ac:dyDescent="0.25">
      <c r="E101">
        <v>67.497630000000001</v>
      </c>
      <c r="F101">
        <v>223.99999</v>
      </c>
      <c r="G101">
        <v>2380.4739</v>
      </c>
      <c r="I101">
        <f t="shared" si="9"/>
        <v>7.1295454546032033E-3</v>
      </c>
      <c r="K101">
        <f t="shared" si="10"/>
        <v>-9.9518559045396804E-2</v>
      </c>
      <c r="L101">
        <f t="shared" si="11"/>
        <v>-0.5023699999999991</v>
      </c>
      <c r="O101" s="4">
        <f t="shared" si="14"/>
        <v>96.028341036244214</v>
      </c>
      <c r="P101" s="5">
        <f t="shared" si="13"/>
        <v>7.1295454546032033</v>
      </c>
      <c r="Q101" s="5">
        <f t="shared" si="12"/>
        <v>24.00880407322569</v>
      </c>
    </row>
    <row r="102" spans="5:17" x14ac:dyDescent="0.25">
      <c r="E102">
        <v>67.444460000000007</v>
      </c>
      <c r="F102">
        <v>223.99999</v>
      </c>
      <c r="G102">
        <v>2405.1471999999999</v>
      </c>
      <c r="I102">
        <f t="shared" si="9"/>
        <v>-8.2704545453964329E-3</v>
      </c>
      <c r="K102">
        <f t="shared" si="10"/>
        <v>-0.11849618754539643</v>
      </c>
      <c r="L102">
        <f t="shared" si="11"/>
        <v>-0.55553999999999348</v>
      </c>
      <c r="O102" s="4">
        <f t="shared" si="14"/>
        <v>97.028636990188915</v>
      </c>
      <c r="P102" s="5">
        <f t="shared" si="13"/>
        <v>-8.2704545453964329</v>
      </c>
      <c r="Q102" s="5">
        <f t="shared" ref="Q102:Q136" si="15">(L102-$M$9)*1000+7-20/128*(O101-$N$4)</f>
        <v>-29.317492803035627</v>
      </c>
    </row>
    <row r="103" spans="5:17" x14ac:dyDescent="0.25">
      <c r="E103">
        <v>67.506320000000002</v>
      </c>
      <c r="F103">
        <v>224.00008</v>
      </c>
      <c r="G103">
        <v>2429.8206</v>
      </c>
      <c r="I103">
        <f t="shared" si="9"/>
        <v>1.9929545454601794E-2</v>
      </c>
      <c r="K103">
        <f t="shared" si="10"/>
        <v>-9.3873830545398218E-2</v>
      </c>
      <c r="L103">
        <f t="shared" si="11"/>
        <v>-0.49367999999999768</v>
      </c>
      <c r="O103" s="4">
        <f t="shared" si="14"/>
        <v>98.028936998297254</v>
      </c>
      <c r="P103" s="5">
        <f t="shared" si="13"/>
        <v>19.929545454601794</v>
      </c>
      <c r="Q103" s="5">
        <f t="shared" si="15"/>
        <v>32.386210954156311</v>
      </c>
    </row>
    <row r="104" spans="5:17" x14ac:dyDescent="0.25">
      <c r="E104">
        <v>67.446160000000006</v>
      </c>
      <c r="F104">
        <v>223.99999</v>
      </c>
      <c r="G104">
        <v>2454.4938999999999</v>
      </c>
      <c r="I104">
        <f t="shared" si="9"/>
        <v>-4.1704545453740138E-3</v>
      </c>
      <c r="K104">
        <f t="shared" si="10"/>
        <v>-0.12155145904537401</v>
      </c>
      <c r="L104">
        <f t="shared" si="11"/>
        <v>-0.55383999999999389</v>
      </c>
      <c r="O104" s="4">
        <f t="shared" si="14"/>
        <v>99.029232952241941</v>
      </c>
      <c r="P104" s="5">
        <f t="shared" si="13"/>
        <v>-4.1704545453740138</v>
      </c>
      <c r="Q104" s="5">
        <f t="shared" si="15"/>
        <v>-27.930085922106827</v>
      </c>
    </row>
    <row r="105" spans="5:17" x14ac:dyDescent="0.25">
      <c r="E105">
        <v>67.490970000000004</v>
      </c>
      <c r="F105">
        <v>223.99999</v>
      </c>
      <c r="G105">
        <v>2479.1675</v>
      </c>
      <c r="I105">
        <f t="shared" si="9"/>
        <v>2.612954545460866E-2</v>
      </c>
      <c r="K105">
        <f t="shared" si="10"/>
        <v>-9.4829131045391368E-2</v>
      </c>
      <c r="L105">
        <f t="shared" si="11"/>
        <v>-0.50902999999999565</v>
      </c>
      <c r="O105" s="4">
        <f t="shared" si="14"/>
        <v>100.02954106867753</v>
      </c>
      <c r="P105" s="5">
        <f t="shared" si="13"/>
        <v>26.12954545460866</v>
      </c>
      <c r="Q105" s="5">
        <f t="shared" si="15"/>
        <v>16.723617835087559</v>
      </c>
    </row>
    <row r="106" spans="5:17" x14ac:dyDescent="0.25">
      <c r="E106">
        <v>67.455160000000006</v>
      </c>
      <c r="F106">
        <v>223.99999</v>
      </c>
      <c r="G106">
        <v>2503.8407000000002</v>
      </c>
      <c r="I106">
        <f t="shared" si="9"/>
        <v>-2.1704545453928858E-3</v>
      </c>
      <c r="K106">
        <f t="shared" si="10"/>
        <v>-0.12670674504539292</v>
      </c>
      <c r="L106">
        <f t="shared" si="11"/>
        <v>-0.54483999999999355</v>
      </c>
      <c r="O106" s="4">
        <f t="shared" si="14"/>
        <v>101.02983296845861</v>
      </c>
      <c r="P106" s="5">
        <f t="shared" si="13"/>
        <v>-2.1704545453928858</v>
      </c>
      <c r="Q106" s="5">
        <f t="shared" si="15"/>
        <v>-19.242680308103402</v>
      </c>
    </row>
    <row r="107" spans="5:17" x14ac:dyDescent="0.25">
      <c r="E107">
        <v>67.493229999999997</v>
      </c>
      <c r="F107">
        <v>223.99994000000001</v>
      </c>
      <c r="G107">
        <v>2528.5140000000001</v>
      </c>
      <c r="I107">
        <f t="shared" si="9"/>
        <v>2.4029545454624213E-2</v>
      </c>
      <c r="K107">
        <f t="shared" si="10"/>
        <v>-0.10408437354537581</v>
      </c>
      <c r="L107">
        <f t="shared" si="11"/>
        <v>-0.50677000000000305</v>
      </c>
      <c r="O107" s="4">
        <f t="shared" si="14"/>
        <v>102.03012892240331</v>
      </c>
      <c r="P107" s="5">
        <f t="shared" si="13"/>
        <v>24.029545454624213</v>
      </c>
      <c r="Q107" s="5">
        <f t="shared" si="15"/>
        <v>18.67102408254631</v>
      </c>
    </row>
    <row r="108" spans="5:17" x14ac:dyDescent="0.25">
      <c r="E108">
        <v>67.446060000000003</v>
      </c>
      <c r="F108">
        <v>223.99999</v>
      </c>
      <c r="G108">
        <v>2553.1873000000001</v>
      </c>
      <c r="I108">
        <f t="shared" si="9"/>
        <v>-1.0770454545394159E-2</v>
      </c>
      <c r="K108">
        <f t="shared" si="10"/>
        <v>-0.14246200204539416</v>
      </c>
      <c r="L108">
        <f t="shared" si="11"/>
        <v>-0.55393999999999721</v>
      </c>
      <c r="O108" s="4">
        <f t="shared" ref="O108:O132" si="16">(G108-$G$6)/24.666+1</f>
        <v>103.03042487634801</v>
      </c>
      <c r="P108" s="5">
        <f t="shared" si="13"/>
        <v>-10.770454545394159</v>
      </c>
      <c r="Q108" s="5">
        <f t="shared" si="15"/>
        <v>-28.655272160251716</v>
      </c>
    </row>
    <row r="109" spans="5:17" x14ac:dyDescent="0.25">
      <c r="E109">
        <v>67.469549999999998</v>
      </c>
      <c r="F109">
        <v>223.99999</v>
      </c>
      <c r="G109">
        <v>2577.8607999999999</v>
      </c>
      <c r="I109">
        <f t="shared" si="9"/>
        <v>2.3229545454626077E-2</v>
      </c>
      <c r="K109">
        <f t="shared" si="10"/>
        <v>-0.11203965954537393</v>
      </c>
      <c r="L109">
        <f t="shared" si="11"/>
        <v>-0.53045000000000186</v>
      </c>
      <c r="O109" s="4">
        <f t="shared" si="16"/>
        <v>104.03072893861996</v>
      </c>
      <c r="P109" s="5">
        <f t="shared" si="13"/>
        <v>23.229545454626077</v>
      </c>
      <c r="Q109" s="5">
        <f t="shared" si="15"/>
        <v>-5.3215684030602262</v>
      </c>
    </row>
    <row r="110" spans="5:17" x14ac:dyDescent="0.25">
      <c r="E110">
        <v>67.459860000000006</v>
      </c>
      <c r="F110">
        <v>223.99999</v>
      </c>
      <c r="G110">
        <v>2602.5340000000001</v>
      </c>
      <c r="I110">
        <f t="shared" si="9"/>
        <v>-7.6704545453765149E-3</v>
      </c>
      <c r="K110">
        <f t="shared" si="10"/>
        <v>-0.14651727354537658</v>
      </c>
      <c r="L110">
        <f t="shared" si="11"/>
        <v>-0.54013999999999385</v>
      </c>
      <c r="O110" s="4">
        <f t="shared" si="16"/>
        <v>105.03102083840103</v>
      </c>
      <c r="P110" s="5">
        <f t="shared" si="13"/>
        <v>-7.6704545453765149</v>
      </c>
      <c r="Q110" s="5">
        <f t="shared" si="15"/>
        <v>-15.167865912782201</v>
      </c>
    </row>
    <row r="111" spans="5:17" x14ac:dyDescent="0.25">
      <c r="E111">
        <v>67.470389999999995</v>
      </c>
      <c r="F111">
        <v>223.99999</v>
      </c>
      <c r="G111">
        <v>2627.2075</v>
      </c>
      <c r="I111">
        <f t="shared" si="9"/>
        <v>2.9229545454626304E-2</v>
      </c>
      <c r="K111">
        <f t="shared" si="10"/>
        <v>-0.1131949310453737</v>
      </c>
      <c r="L111">
        <f t="shared" si="11"/>
        <v>-0.52961000000000524</v>
      </c>
      <c r="O111" s="4">
        <f t="shared" si="16"/>
        <v>106.03132490067298</v>
      </c>
      <c r="P111" s="5">
        <f t="shared" si="13"/>
        <v>29.229545454626304</v>
      </c>
      <c r="Q111" s="5">
        <f t="shared" si="15"/>
        <v>-4.7941615221343916</v>
      </c>
    </row>
    <row r="112" spans="5:17" x14ac:dyDescent="0.25">
      <c r="E112">
        <v>67.460260000000005</v>
      </c>
      <c r="F112">
        <v>223.99999</v>
      </c>
      <c r="G112">
        <v>2651.8807999999999</v>
      </c>
      <c r="I112">
        <f t="shared" si="9"/>
        <v>8.6295454546245765E-3</v>
      </c>
      <c r="K112">
        <f t="shared" si="10"/>
        <v>-0.13737255954537542</v>
      </c>
      <c r="L112">
        <f t="shared" si="11"/>
        <v>-0.53973999999999478</v>
      </c>
      <c r="O112" s="4">
        <f t="shared" si="16"/>
        <v>107.03162085461769</v>
      </c>
      <c r="P112" s="5">
        <f t="shared" si="13"/>
        <v>8.6295454546245765</v>
      </c>
      <c r="Q112" s="5">
        <f t="shared" si="15"/>
        <v>-15.08045903185392</v>
      </c>
    </row>
    <row r="113" spans="5:17" x14ac:dyDescent="0.25">
      <c r="E113">
        <v>67.482349999999997</v>
      </c>
      <c r="F113">
        <v>224.00005999999999</v>
      </c>
      <c r="G113">
        <v>2676.5542</v>
      </c>
      <c r="I113">
        <f t="shared" si="9"/>
        <v>2.5229545454607205E-2</v>
      </c>
      <c r="K113">
        <f t="shared" si="10"/>
        <v>-0.12435020254539281</v>
      </c>
      <c r="L113">
        <f t="shared" si="11"/>
        <v>-0.51765000000000327</v>
      </c>
      <c r="O113" s="4">
        <f t="shared" si="16"/>
        <v>108.03192086272601</v>
      </c>
      <c r="P113" s="5">
        <f t="shared" si="13"/>
        <v>25.229545454607205</v>
      </c>
      <c r="Q113" s="5">
        <f t="shared" si="15"/>
        <v>6.8532447253337274</v>
      </c>
    </row>
    <row r="114" spans="5:17" x14ac:dyDescent="0.25">
      <c r="E114">
        <v>67.455860000000001</v>
      </c>
      <c r="F114">
        <v>223.99999</v>
      </c>
      <c r="G114">
        <v>2701.2275</v>
      </c>
      <c r="I114">
        <f t="shared" si="9"/>
        <v>-6.7704545453750598E-3</v>
      </c>
      <c r="K114">
        <f t="shared" si="10"/>
        <v>-0.15992783104537506</v>
      </c>
      <c r="L114">
        <f t="shared" si="11"/>
        <v>-0.54413999999999874</v>
      </c>
      <c r="O114" s="4">
        <f t="shared" si="16"/>
        <v>109.03221681667071</v>
      </c>
      <c r="P114" s="5">
        <f t="shared" si="13"/>
        <v>-6.7704545453750598</v>
      </c>
      <c r="Q114" s="5">
        <f t="shared" si="15"/>
        <v>-19.793052150928663</v>
      </c>
    </row>
    <row r="115" spans="5:17" x14ac:dyDescent="0.25">
      <c r="E115">
        <v>67.475260000000006</v>
      </c>
      <c r="F115">
        <v>224.00004000000001</v>
      </c>
      <c r="G115">
        <v>2725.9009000000001</v>
      </c>
      <c r="I115">
        <f t="shared" si="9"/>
        <v>2.3529545454607614E-2</v>
      </c>
      <c r="K115">
        <f t="shared" si="10"/>
        <v>-0.1332054740453924</v>
      </c>
      <c r="L115">
        <f t="shared" si="11"/>
        <v>-0.52473999999999421</v>
      </c>
      <c r="O115" s="4">
        <f t="shared" si="16"/>
        <v>110.03251682477905</v>
      </c>
      <c r="P115" s="5">
        <f t="shared" si="13"/>
        <v>23.529545454607614</v>
      </c>
      <c r="Q115" s="5">
        <f t="shared" si="15"/>
        <v>-0.54934839372799615</v>
      </c>
    </row>
    <row r="116" spans="5:17" x14ac:dyDescent="0.25">
      <c r="E116">
        <v>67.468959999999996</v>
      </c>
      <c r="F116">
        <v>223.9999</v>
      </c>
      <c r="G116">
        <v>2750.5743000000002</v>
      </c>
      <c r="I116">
        <f t="shared" si="9"/>
        <v>-4.1704545453740138E-3</v>
      </c>
      <c r="K116">
        <f t="shared" si="10"/>
        <v>-0.16448311704537405</v>
      </c>
      <c r="L116">
        <f t="shared" si="11"/>
        <v>-0.5310400000000044</v>
      </c>
      <c r="O116" s="4">
        <f t="shared" si="16"/>
        <v>111.03281683288738</v>
      </c>
      <c r="P116" s="5">
        <f t="shared" si="13"/>
        <v>-4.1704545453740138</v>
      </c>
      <c r="Q116" s="5">
        <f t="shared" si="15"/>
        <v>-7.0056452700051111</v>
      </c>
    </row>
    <row r="117" spans="5:17" x14ac:dyDescent="0.25">
      <c r="E117">
        <v>67.490520000000004</v>
      </c>
      <c r="F117">
        <v>223.99999</v>
      </c>
      <c r="G117">
        <v>2775.2476000000001</v>
      </c>
      <c r="I117">
        <f t="shared" si="9"/>
        <v>8.9295454546061137E-3</v>
      </c>
      <c r="K117">
        <f t="shared" si="10"/>
        <v>-0.15496074554539391</v>
      </c>
      <c r="L117">
        <f t="shared" si="11"/>
        <v>-0.50947999999999638</v>
      </c>
      <c r="O117" s="4">
        <f t="shared" si="16"/>
        <v>112.03311278683208</v>
      </c>
      <c r="P117" s="5">
        <f t="shared" si="13"/>
        <v>8.9295454546061137</v>
      </c>
      <c r="Q117" s="5">
        <f t="shared" si="15"/>
        <v>14.398057853735981</v>
      </c>
    </row>
    <row r="118" spans="5:17" x14ac:dyDescent="0.25">
      <c r="E118">
        <v>67.465959999999995</v>
      </c>
      <c r="F118">
        <v>223.99999</v>
      </c>
      <c r="G118">
        <v>2799.9209000000001</v>
      </c>
      <c r="I118">
        <f t="shared" si="9"/>
        <v>-1.8370454545390658E-2</v>
      </c>
      <c r="K118">
        <f t="shared" si="10"/>
        <v>-0.18583837404539072</v>
      </c>
      <c r="L118">
        <f t="shared" si="11"/>
        <v>-0.53404000000000451</v>
      </c>
      <c r="O118" s="4">
        <f t="shared" si="16"/>
        <v>113.03340874077678</v>
      </c>
      <c r="P118" s="5">
        <f t="shared" si="13"/>
        <v>-18.370454545390658</v>
      </c>
      <c r="Q118" s="5">
        <f t="shared" si="15"/>
        <v>-10.318238389076011</v>
      </c>
    </row>
    <row r="119" spans="5:17" x14ac:dyDescent="0.25">
      <c r="E119">
        <v>67.470759999999999</v>
      </c>
      <c r="F119">
        <v>224.00006999999999</v>
      </c>
      <c r="G119">
        <v>2824.5944</v>
      </c>
      <c r="I119">
        <f t="shared" si="9"/>
        <v>4.8029545454625122E-2</v>
      </c>
      <c r="K119">
        <f t="shared" si="10"/>
        <v>-0.12301603154537488</v>
      </c>
      <c r="L119">
        <f t="shared" si="11"/>
        <v>-0.52924000000000149</v>
      </c>
      <c r="O119" s="4">
        <f t="shared" si="16"/>
        <v>114.03371280304873</v>
      </c>
      <c r="P119" s="5">
        <f t="shared" si="13"/>
        <v>48.029545454625122</v>
      </c>
      <c r="Q119" s="5">
        <f t="shared" si="15"/>
        <v>-5.6745346318768455</v>
      </c>
    </row>
    <row r="120" spans="5:17" x14ac:dyDescent="0.25">
      <c r="E120">
        <v>67.470749999999995</v>
      </c>
      <c r="F120">
        <v>223.99999</v>
      </c>
      <c r="G120">
        <v>2849.2676999999999</v>
      </c>
      <c r="I120">
        <f t="shared" si="9"/>
        <v>3.029545454609206E-3</v>
      </c>
      <c r="K120">
        <f t="shared" si="10"/>
        <v>-0.17159366004539078</v>
      </c>
      <c r="L120">
        <f t="shared" si="11"/>
        <v>-0.52925000000000466</v>
      </c>
      <c r="O120" s="4">
        <f t="shared" si="16"/>
        <v>115.03400875699343</v>
      </c>
      <c r="P120" s="5">
        <f t="shared" si="13"/>
        <v>3.029545454609206</v>
      </c>
      <c r="Q120" s="5">
        <f t="shared" si="15"/>
        <v>-5.8408321416100115</v>
      </c>
    </row>
    <row r="121" spans="5:17" x14ac:dyDescent="0.25">
      <c r="E121">
        <v>67.485560000000007</v>
      </c>
      <c r="F121">
        <v>223.99999</v>
      </c>
      <c r="G121">
        <v>2873.9409999999998</v>
      </c>
      <c r="I121">
        <f t="shared" si="9"/>
        <v>1.0429545454627487E-2</v>
      </c>
      <c r="K121">
        <f t="shared" si="10"/>
        <v>-0.16777128854537249</v>
      </c>
      <c r="L121">
        <f t="shared" si="11"/>
        <v>-0.51443999999999335</v>
      </c>
      <c r="O121" s="4">
        <f t="shared" si="16"/>
        <v>116.03430471093812</v>
      </c>
      <c r="P121" s="5">
        <f t="shared" si="13"/>
        <v>10.429545454627487</v>
      </c>
      <c r="Q121" s="5">
        <f t="shared" si="15"/>
        <v>8.8128716155974445</v>
      </c>
    </row>
    <row r="122" spans="5:17" x14ac:dyDescent="0.25">
      <c r="E122">
        <v>67.474459999999993</v>
      </c>
      <c r="F122">
        <v>224.00004999999999</v>
      </c>
      <c r="G122">
        <v>2898.6143999999999</v>
      </c>
      <c r="I122">
        <f t="shared" si="9"/>
        <v>-9.0704545453945684E-3</v>
      </c>
      <c r="K122">
        <f t="shared" si="10"/>
        <v>-0.19084893154539456</v>
      </c>
      <c r="L122">
        <f t="shared" si="11"/>
        <v>-0.52554000000000656</v>
      </c>
      <c r="O122" s="4">
        <f t="shared" si="16"/>
        <v>117.03460471904646</v>
      </c>
      <c r="P122" s="5">
        <f t="shared" si="13"/>
        <v>-9.0704545453945684</v>
      </c>
      <c r="Q122" s="5">
        <f t="shared" si="15"/>
        <v>-2.4434246272196241</v>
      </c>
    </row>
    <row r="123" spans="5:17" x14ac:dyDescent="0.25">
      <c r="E123">
        <v>67.484629999999996</v>
      </c>
      <c r="F123">
        <v>223.99999</v>
      </c>
      <c r="G123">
        <v>2923.2878000000001</v>
      </c>
      <c r="I123">
        <f t="shared" si="9"/>
        <v>-2.0704545453895662E-3</v>
      </c>
      <c r="K123">
        <f t="shared" si="10"/>
        <v>-0.18742657454538958</v>
      </c>
      <c r="L123">
        <f t="shared" si="11"/>
        <v>-0.51537000000000432</v>
      </c>
      <c r="O123" s="4">
        <f t="shared" si="16"/>
        <v>118.03490472715478</v>
      </c>
      <c r="P123" s="5">
        <f t="shared" si="13"/>
        <v>-2.0704545453895662</v>
      </c>
      <c r="Q123" s="5">
        <f t="shared" si="15"/>
        <v>7.5702784965156802</v>
      </c>
    </row>
    <row r="124" spans="5:17" x14ac:dyDescent="0.25">
      <c r="E124">
        <v>67.471779999999995</v>
      </c>
      <c r="F124">
        <v>224.00005999999999</v>
      </c>
      <c r="G124">
        <v>2947.9609999999998</v>
      </c>
      <c r="I124">
        <f t="shared" si="9"/>
        <v>-8.7045454537815203E-4</v>
      </c>
      <c r="K124">
        <f t="shared" si="10"/>
        <v>-0.18980418854537817</v>
      </c>
      <c r="L124">
        <f t="shared" si="11"/>
        <v>-0.52822000000000457</v>
      </c>
      <c r="O124" s="4">
        <f t="shared" si="16"/>
        <v>119.03519662693586</v>
      </c>
      <c r="P124" s="5">
        <f t="shared" si="13"/>
        <v>-0.87045454537815203</v>
      </c>
      <c r="Q124" s="5">
        <f t="shared" si="15"/>
        <v>-5.4360183797514949</v>
      </c>
    </row>
    <row r="125" spans="5:17" x14ac:dyDescent="0.25">
      <c r="E125">
        <v>67.469549999999998</v>
      </c>
      <c r="F125">
        <v>223.99999</v>
      </c>
      <c r="G125">
        <v>2972.6343999999999</v>
      </c>
      <c r="I125">
        <f t="shared" si="9"/>
        <v>-6.5204545453809715E-3</v>
      </c>
      <c r="K125">
        <f t="shared" si="10"/>
        <v>-0.19903183154538101</v>
      </c>
      <c r="L125">
        <f t="shared" si="11"/>
        <v>-0.53045000000000186</v>
      </c>
      <c r="O125" s="4">
        <f t="shared" si="16"/>
        <v>120.03549663504418</v>
      </c>
      <c r="P125" s="5">
        <f t="shared" si="13"/>
        <v>-6.5204545453809715</v>
      </c>
      <c r="Q125" s="5">
        <f t="shared" si="15"/>
        <v>-7.8223139890895794</v>
      </c>
    </row>
    <row r="126" spans="5:17" x14ac:dyDescent="0.25">
      <c r="E126">
        <v>67.473339999999993</v>
      </c>
      <c r="F126">
        <v>223.99999</v>
      </c>
      <c r="G126">
        <v>2997.3078</v>
      </c>
      <c r="I126">
        <f t="shared" si="9"/>
        <v>-2.6270454545397115E-2</v>
      </c>
      <c r="K126">
        <f t="shared" si="10"/>
        <v>-0.22235947454539717</v>
      </c>
      <c r="L126">
        <f t="shared" si="11"/>
        <v>-0.52666000000000679</v>
      </c>
      <c r="O126" s="4">
        <f t="shared" si="16"/>
        <v>121.03579664315251</v>
      </c>
      <c r="P126" s="5">
        <f t="shared" si="13"/>
        <v>-26.270454545397115</v>
      </c>
      <c r="Q126" s="5">
        <f t="shared" si="15"/>
        <v>-4.1886108653614293</v>
      </c>
    </row>
    <row r="127" spans="5:17" x14ac:dyDescent="0.25">
      <c r="E127">
        <v>67.485259999999997</v>
      </c>
      <c r="F127">
        <v>223.99999</v>
      </c>
      <c r="G127">
        <v>3021.9811</v>
      </c>
      <c r="I127">
        <f t="shared" si="9"/>
        <v>1.0529545454602385E-2</v>
      </c>
      <c r="K127">
        <f t="shared" si="10"/>
        <v>-0.18913710304539766</v>
      </c>
      <c r="L127">
        <f t="shared" si="11"/>
        <v>-0.51474000000000331</v>
      </c>
      <c r="O127" s="4">
        <f t="shared" si="16"/>
        <v>122.03609259709721</v>
      </c>
      <c r="P127" s="5">
        <f t="shared" si="13"/>
        <v>10.529545454602385</v>
      </c>
      <c r="Q127" s="5">
        <f t="shared" si="15"/>
        <v>7.575092258375129</v>
      </c>
    </row>
    <row r="128" spans="5:17" x14ac:dyDescent="0.25">
      <c r="E128">
        <v>67.481489999999994</v>
      </c>
      <c r="F128">
        <v>223.99991</v>
      </c>
      <c r="G128">
        <v>3046.6545999999998</v>
      </c>
      <c r="I128">
        <f t="shared" si="9"/>
        <v>-9.3704545453761057E-3</v>
      </c>
      <c r="K128">
        <f t="shared" si="10"/>
        <v>-0.21261476054537609</v>
      </c>
      <c r="L128">
        <f t="shared" si="11"/>
        <v>-0.51851000000000624</v>
      </c>
      <c r="O128" s="4">
        <f t="shared" si="16"/>
        <v>123.03639665936916</v>
      </c>
      <c r="P128" s="5">
        <f t="shared" si="13"/>
        <v>-9.3704545453761057</v>
      </c>
      <c r="Q128" s="5">
        <f t="shared" si="15"/>
        <v>3.6487960155683297</v>
      </c>
    </row>
    <row r="129" spans="5:17" x14ac:dyDescent="0.25">
      <c r="E129">
        <v>67.485029999999995</v>
      </c>
      <c r="F129">
        <v>223.99999</v>
      </c>
      <c r="G129">
        <v>3071.3278</v>
      </c>
      <c r="I129">
        <f t="shared" si="9"/>
        <v>3.3829545454608478E-2</v>
      </c>
      <c r="K129">
        <f t="shared" si="10"/>
        <v>-0.17299237454539157</v>
      </c>
      <c r="L129">
        <f t="shared" si="11"/>
        <v>-0.51497000000000526</v>
      </c>
      <c r="O129" s="4">
        <f t="shared" si="16"/>
        <v>124.03668855915025</v>
      </c>
      <c r="P129" s="5">
        <f t="shared" si="13"/>
        <v>33.829545454608478</v>
      </c>
      <c r="Q129" s="5">
        <f t="shared" si="15"/>
        <v>7.0324985058393246</v>
      </c>
    </row>
    <row r="130" spans="5:17" x14ac:dyDescent="0.25">
      <c r="E130">
        <v>67.488820000000004</v>
      </c>
      <c r="F130">
        <v>223.99999</v>
      </c>
      <c r="G130">
        <v>3096.0012999999999</v>
      </c>
      <c r="I130">
        <f t="shared" si="9"/>
        <v>-7.0704545453850187E-3</v>
      </c>
      <c r="K130">
        <f t="shared" si="10"/>
        <v>-0.21747003204538501</v>
      </c>
      <c r="L130">
        <f t="shared" si="11"/>
        <v>-0.51117999999999597</v>
      </c>
      <c r="O130" s="4">
        <f t="shared" si="16"/>
        <v>125.03699262142219</v>
      </c>
      <c r="P130" s="5">
        <f t="shared" si="13"/>
        <v>-7.0704545453850187</v>
      </c>
      <c r="Q130" s="5">
        <f t="shared" si="15"/>
        <v>10.666202896507816</v>
      </c>
    </row>
    <row r="131" spans="5:17" x14ac:dyDescent="0.25">
      <c r="E131">
        <v>67.489919999999998</v>
      </c>
      <c r="F131">
        <v>223.99991</v>
      </c>
      <c r="G131">
        <v>3120.6745999999998</v>
      </c>
      <c r="I131">
        <f t="shared" si="9"/>
        <v>3.2329545454615527E-2</v>
      </c>
      <c r="K131">
        <f t="shared" si="10"/>
        <v>-0.18164766054538445</v>
      </c>
      <c r="L131">
        <f t="shared" si="11"/>
        <v>-0.51008000000000209</v>
      </c>
      <c r="O131" s="4">
        <f t="shared" si="16"/>
        <v>126.03728857536689</v>
      </c>
      <c r="P131" s="5">
        <f t="shared" si="13"/>
        <v>32.329545454615527</v>
      </c>
      <c r="Q131" s="5">
        <f t="shared" si="15"/>
        <v>11.609905386771711</v>
      </c>
    </row>
    <row r="132" spans="5:17" x14ac:dyDescent="0.25">
      <c r="E132">
        <v>67.484020000000001</v>
      </c>
      <c r="F132">
        <v>224.00005999999999</v>
      </c>
      <c r="G132">
        <v>3145.3481000000002</v>
      </c>
      <c r="I132">
        <f t="shared" si="9"/>
        <v>-6.9820454545379107E-2</v>
      </c>
      <c r="K132">
        <f t="shared" si="10"/>
        <v>-0.28737531804537914</v>
      </c>
      <c r="L132">
        <f t="shared" si="11"/>
        <v>-0.515979999999999</v>
      </c>
      <c r="O132" s="4">
        <f t="shared" si="16"/>
        <v>127.03759263763885</v>
      </c>
      <c r="P132" s="5">
        <f t="shared" si="13"/>
        <v>-69.820454545379107</v>
      </c>
      <c r="Q132" s="5">
        <f t="shared" si="15"/>
        <v>5.5536091439709416</v>
      </c>
    </row>
    <row r="133" spans="5:17" x14ac:dyDescent="0.25">
      <c r="E133">
        <v>67.536760000000001</v>
      </c>
      <c r="F133">
        <v>224.00004999999999</v>
      </c>
      <c r="G133">
        <v>3170.0210999999999</v>
      </c>
      <c r="I133">
        <f t="shared" si="9"/>
        <v>3.2229545454612207E-2</v>
      </c>
      <c r="K133">
        <f t="shared" si="10"/>
        <v>-0.18890290304538782</v>
      </c>
      <c r="L133">
        <f t="shared" si="11"/>
        <v>-0.46323999999999899</v>
      </c>
      <c r="O133" s="4">
        <f>(G133-$G$5)/24.666</f>
        <v>128.03816184221196</v>
      </c>
      <c r="P133" s="5">
        <f t="shared" ref="P133:P136" si="17">I133*1000</f>
        <v>32.229545454612207</v>
      </c>
      <c r="Q133" s="5">
        <f t="shared" si="15"/>
        <v>58.137311634240959</v>
      </c>
    </row>
    <row r="134" spans="5:17" x14ac:dyDescent="0.25">
      <c r="E134">
        <v>67.507019999999997</v>
      </c>
      <c r="F134">
        <v>223.99988999999999</v>
      </c>
      <c r="G134">
        <v>3194.6947</v>
      </c>
      <c r="I134">
        <f t="shared" ref="I134:I136" si="18">F266-$J$5</f>
        <v>-0.23957045454537251</v>
      </c>
      <c r="K134">
        <f t="shared" ref="K134:K136" si="19">-(G134-$G$5)*0.000145+0.236805+I134</f>
        <v>-0.46428057504537251</v>
      </c>
      <c r="L134">
        <f t="shared" ref="L134:L136" si="20">E134-77.5+19/2</f>
        <v>-0.49298000000000286</v>
      </c>
      <c r="O134" s="4">
        <v>128</v>
      </c>
      <c r="P134" s="5">
        <f t="shared" si="17"/>
        <v>-239.57045454537251</v>
      </c>
      <c r="Q134" s="5">
        <f t="shared" si="15"/>
        <v>28.240972696022531</v>
      </c>
    </row>
    <row r="135" spans="5:17" x14ac:dyDescent="0.25">
      <c r="E135">
        <v>67.58466</v>
      </c>
      <c r="F135">
        <v>223.99999</v>
      </c>
      <c r="G135">
        <v>3219.3681999999999</v>
      </c>
      <c r="I135">
        <f t="shared" si="18"/>
        <v>2.1295454546077508E-3</v>
      </c>
      <c r="K135">
        <f t="shared" si="19"/>
        <v>-0.22615823254539225</v>
      </c>
      <c r="L135">
        <f t="shared" si="20"/>
        <v>-0.41534000000000049</v>
      </c>
      <c r="O135" s="4">
        <v>129</v>
      </c>
      <c r="P135" s="5">
        <f t="shared" si="17"/>
        <v>2.1295454546077508</v>
      </c>
      <c r="Q135" s="5">
        <f t="shared" si="15"/>
        <v>105.88693548387053</v>
      </c>
    </row>
    <row r="136" spans="5:17" x14ac:dyDescent="0.25">
      <c r="E136">
        <v>67.46996</v>
      </c>
      <c r="F136">
        <v>223.99999</v>
      </c>
      <c r="G136">
        <v>3244.0414999999998</v>
      </c>
      <c r="I136">
        <f t="shared" si="18"/>
        <v>5.5295454546069323E-3</v>
      </c>
      <c r="K136">
        <f t="shared" si="19"/>
        <v>-0.22633586104539305</v>
      </c>
      <c r="L136">
        <f t="shared" si="20"/>
        <v>-0.53003999999999962</v>
      </c>
      <c r="O136" s="4">
        <v>130</v>
      </c>
      <c r="P136" s="5">
        <f t="shared" si="17"/>
        <v>5.5295454546069323</v>
      </c>
      <c r="Q136" s="5">
        <f t="shared" si="15"/>
        <v>-8.969314516128609</v>
      </c>
    </row>
    <row r="137" spans="5:17" x14ac:dyDescent="0.25">
      <c r="E137">
        <v>77.499960000000002</v>
      </c>
      <c r="F137">
        <v>236.86448999999999</v>
      </c>
      <c r="G137">
        <v>11.831799999999999</v>
      </c>
    </row>
    <row r="138" spans="5:17" x14ac:dyDescent="0.25">
      <c r="E138">
        <v>77.499960000000002</v>
      </c>
      <c r="F138">
        <v>236.86188999999999</v>
      </c>
      <c r="G138">
        <v>36.50508</v>
      </c>
    </row>
    <row r="139" spans="5:17" x14ac:dyDescent="0.25">
      <c r="E139">
        <v>77.499960000000002</v>
      </c>
      <c r="F139">
        <v>236.59754000000001</v>
      </c>
      <c r="G139">
        <v>61.17848</v>
      </c>
    </row>
    <row r="140" spans="5:17" x14ac:dyDescent="0.25">
      <c r="E140">
        <v>77.499960000000002</v>
      </c>
      <c r="F140">
        <v>236.97588999999999</v>
      </c>
      <c r="G140">
        <v>85.851640000000003</v>
      </c>
    </row>
    <row r="141" spans="5:17" x14ac:dyDescent="0.25">
      <c r="E141">
        <v>77.499960000000002</v>
      </c>
      <c r="F141">
        <v>236.89778999999999</v>
      </c>
      <c r="G141">
        <v>110.52516</v>
      </c>
    </row>
    <row r="142" spans="5:17" x14ac:dyDescent="0.25">
      <c r="E142">
        <v>77.499960000000002</v>
      </c>
      <c r="F142">
        <v>236.91119</v>
      </c>
      <c r="G142">
        <v>135.19836000000001</v>
      </c>
    </row>
    <row r="143" spans="5:17" x14ac:dyDescent="0.25">
      <c r="E143">
        <v>77.500050000000002</v>
      </c>
      <c r="F143">
        <v>236.89089000000001</v>
      </c>
      <c r="G143">
        <v>159.87172000000001</v>
      </c>
    </row>
    <row r="144" spans="5:17" x14ac:dyDescent="0.25">
      <c r="E144">
        <v>77.499960000000002</v>
      </c>
      <c r="F144">
        <v>236.89288999999999</v>
      </c>
      <c r="G144">
        <v>184.54523</v>
      </c>
    </row>
    <row r="145" spans="5:7" x14ac:dyDescent="0.25">
      <c r="E145">
        <v>77.499960000000002</v>
      </c>
      <c r="F145">
        <v>236.92708999999999</v>
      </c>
      <c r="G145">
        <v>209.21859000000001</v>
      </c>
    </row>
    <row r="146" spans="5:7" x14ac:dyDescent="0.25">
      <c r="E146">
        <v>77.499960000000002</v>
      </c>
      <c r="F146">
        <v>236.89184</v>
      </c>
      <c r="G146">
        <v>233.89195000000001</v>
      </c>
    </row>
    <row r="147" spans="5:7" x14ac:dyDescent="0.25">
      <c r="E147">
        <v>77.49991</v>
      </c>
      <c r="F147">
        <v>236.93634</v>
      </c>
      <c r="G147">
        <v>258.56522999999999</v>
      </c>
    </row>
    <row r="148" spans="5:7" x14ac:dyDescent="0.25">
      <c r="E148">
        <v>77.499960000000002</v>
      </c>
      <c r="F148">
        <v>236.86888999999999</v>
      </c>
      <c r="G148">
        <v>283.23874999999998</v>
      </c>
    </row>
    <row r="149" spans="5:7" x14ac:dyDescent="0.25">
      <c r="E149">
        <v>77.500110000000006</v>
      </c>
      <c r="F149">
        <v>236.91428999999999</v>
      </c>
      <c r="G149">
        <v>307.91188</v>
      </c>
    </row>
    <row r="150" spans="5:7" x14ac:dyDescent="0.25">
      <c r="E150">
        <v>77.499859999999998</v>
      </c>
      <c r="F150">
        <v>236.89448999999999</v>
      </c>
      <c r="G150">
        <v>332.58523000000002</v>
      </c>
    </row>
    <row r="151" spans="5:7" x14ac:dyDescent="0.25">
      <c r="E151">
        <v>77.499960000000002</v>
      </c>
      <c r="F151">
        <v>236.90988999999999</v>
      </c>
      <c r="G151">
        <v>357.25851999999998</v>
      </c>
    </row>
    <row r="152" spans="5:7" x14ac:dyDescent="0.25">
      <c r="E152">
        <v>77.499849999999995</v>
      </c>
      <c r="F152">
        <v>236.89139</v>
      </c>
      <c r="G152">
        <v>381.93203</v>
      </c>
    </row>
    <row r="153" spans="5:7" x14ac:dyDescent="0.25">
      <c r="E153">
        <v>77.500020000000006</v>
      </c>
      <c r="F153">
        <v>236.91649000000001</v>
      </c>
      <c r="G153">
        <v>406.60547000000003</v>
      </c>
    </row>
    <row r="154" spans="5:7" x14ac:dyDescent="0.25">
      <c r="E154">
        <v>77.499960000000002</v>
      </c>
      <c r="F154">
        <v>236.89219</v>
      </c>
      <c r="G154">
        <v>431.27852000000001</v>
      </c>
    </row>
    <row r="155" spans="5:7" x14ac:dyDescent="0.25">
      <c r="E155">
        <v>77.499899999999997</v>
      </c>
      <c r="F155">
        <v>236.91088999999999</v>
      </c>
      <c r="G155">
        <v>455.95211</v>
      </c>
    </row>
    <row r="156" spans="5:7" x14ac:dyDescent="0.25">
      <c r="E156">
        <v>77.499960000000002</v>
      </c>
      <c r="F156">
        <v>236.89288999999999</v>
      </c>
      <c r="G156">
        <v>480.62547000000001</v>
      </c>
    </row>
    <row r="157" spans="5:7" x14ac:dyDescent="0.25">
      <c r="E157">
        <v>77.499960000000002</v>
      </c>
      <c r="F157">
        <v>236.92429000000001</v>
      </c>
      <c r="G157">
        <v>505.29890999999998</v>
      </c>
    </row>
    <row r="158" spans="5:7" x14ac:dyDescent="0.25">
      <c r="E158">
        <v>77.499960000000002</v>
      </c>
      <c r="F158">
        <v>236.91309000000001</v>
      </c>
      <c r="G158">
        <v>529.97211000000004</v>
      </c>
    </row>
    <row r="159" spans="5:7" x14ac:dyDescent="0.25">
      <c r="E159">
        <v>77.499960000000002</v>
      </c>
      <c r="F159">
        <v>236.92839000000001</v>
      </c>
      <c r="G159">
        <v>554.64547000000005</v>
      </c>
    </row>
    <row r="160" spans="5:7" x14ac:dyDescent="0.25">
      <c r="E160">
        <v>77.499960000000002</v>
      </c>
      <c r="F160">
        <v>236.91729000000001</v>
      </c>
      <c r="G160">
        <v>579.31890999999996</v>
      </c>
    </row>
    <row r="161" spans="5:7" x14ac:dyDescent="0.25">
      <c r="E161">
        <v>77.499960000000002</v>
      </c>
      <c r="F161">
        <v>236.91129000000001</v>
      </c>
      <c r="G161">
        <v>603.99211000000003</v>
      </c>
    </row>
    <row r="162" spans="5:7" x14ac:dyDescent="0.25">
      <c r="E162">
        <v>77.499960000000002</v>
      </c>
      <c r="F162">
        <v>236.90048999999999</v>
      </c>
      <c r="G162">
        <v>628.66562999999996</v>
      </c>
    </row>
    <row r="163" spans="5:7" x14ac:dyDescent="0.25">
      <c r="E163">
        <v>77.499960000000002</v>
      </c>
      <c r="F163">
        <v>236.90398999999999</v>
      </c>
      <c r="G163">
        <v>653.33891000000006</v>
      </c>
    </row>
    <row r="164" spans="5:7" x14ac:dyDescent="0.25">
      <c r="E164">
        <v>77.499960000000002</v>
      </c>
      <c r="F164">
        <v>236.90298999999999</v>
      </c>
      <c r="G164">
        <v>678.01250000000005</v>
      </c>
    </row>
    <row r="165" spans="5:7" x14ac:dyDescent="0.25">
      <c r="E165">
        <v>77.499960000000002</v>
      </c>
      <c r="F165">
        <v>236.90199000000001</v>
      </c>
      <c r="G165">
        <v>702.68562999999995</v>
      </c>
    </row>
    <row r="166" spans="5:7" x14ac:dyDescent="0.25">
      <c r="E166">
        <v>77.499960000000002</v>
      </c>
      <c r="F166">
        <v>236.87679</v>
      </c>
      <c r="G166">
        <v>727.35906</v>
      </c>
    </row>
    <row r="167" spans="5:7" x14ac:dyDescent="0.25">
      <c r="E167">
        <v>77.499960000000002</v>
      </c>
      <c r="F167">
        <v>236.87769</v>
      </c>
      <c r="G167">
        <v>752.03242</v>
      </c>
    </row>
    <row r="168" spans="5:7" x14ac:dyDescent="0.25">
      <c r="E168">
        <v>77.49991</v>
      </c>
      <c r="F168">
        <v>236.90378999999999</v>
      </c>
      <c r="G168">
        <v>776.70563000000004</v>
      </c>
    </row>
    <row r="169" spans="5:7" x14ac:dyDescent="0.25">
      <c r="E169">
        <v>77.499960000000002</v>
      </c>
      <c r="F169">
        <v>236.89929000000001</v>
      </c>
      <c r="G169">
        <v>801.37922000000003</v>
      </c>
    </row>
    <row r="170" spans="5:7" x14ac:dyDescent="0.25">
      <c r="E170">
        <v>77.499960000000002</v>
      </c>
      <c r="F170">
        <v>236.90319</v>
      </c>
      <c r="G170">
        <v>826.05241999999998</v>
      </c>
    </row>
    <row r="171" spans="5:7" x14ac:dyDescent="0.25">
      <c r="E171">
        <v>77.499960000000002</v>
      </c>
      <c r="F171">
        <v>236.90478999999999</v>
      </c>
      <c r="G171">
        <v>850.72569999999996</v>
      </c>
    </row>
    <row r="172" spans="5:7" x14ac:dyDescent="0.25">
      <c r="E172">
        <v>77.499960000000002</v>
      </c>
      <c r="F172">
        <v>236.90738999999999</v>
      </c>
      <c r="G172">
        <v>875.39905999999996</v>
      </c>
    </row>
    <row r="173" spans="5:7" x14ac:dyDescent="0.25">
      <c r="E173">
        <v>77.499960000000002</v>
      </c>
      <c r="F173">
        <v>236.90359000000001</v>
      </c>
      <c r="G173">
        <v>900.07249999999999</v>
      </c>
    </row>
    <row r="174" spans="5:7" x14ac:dyDescent="0.25">
      <c r="E174">
        <v>77.499960000000002</v>
      </c>
      <c r="F174">
        <v>236.90369000000001</v>
      </c>
      <c r="G174">
        <v>924.74585999999999</v>
      </c>
    </row>
    <row r="175" spans="5:7" x14ac:dyDescent="0.25">
      <c r="E175">
        <v>77.499960000000002</v>
      </c>
      <c r="F175">
        <v>236.93579</v>
      </c>
      <c r="G175">
        <v>949.41938000000005</v>
      </c>
    </row>
    <row r="176" spans="5:7" x14ac:dyDescent="0.25">
      <c r="E176">
        <v>77.499960000000002</v>
      </c>
      <c r="F176">
        <v>236.93288999999999</v>
      </c>
      <c r="G176">
        <v>974.09266000000002</v>
      </c>
    </row>
    <row r="177" spans="5:7" x14ac:dyDescent="0.25">
      <c r="E177">
        <v>77.499960000000002</v>
      </c>
      <c r="F177">
        <v>236.91219000000001</v>
      </c>
      <c r="G177">
        <v>998.76577999999995</v>
      </c>
    </row>
    <row r="178" spans="5:7" x14ac:dyDescent="0.25">
      <c r="E178">
        <v>77.499960000000002</v>
      </c>
      <c r="F178">
        <v>236.89549</v>
      </c>
      <c r="G178">
        <v>1023.4393</v>
      </c>
    </row>
    <row r="179" spans="5:7" x14ac:dyDescent="0.25">
      <c r="E179">
        <v>77.499960000000002</v>
      </c>
      <c r="F179">
        <v>236.92348999999999</v>
      </c>
      <c r="G179">
        <v>1048.1125999999999</v>
      </c>
    </row>
    <row r="180" spans="5:7" x14ac:dyDescent="0.25">
      <c r="E180">
        <v>77.499960000000002</v>
      </c>
      <c r="F180">
        <v>236.88279</v>
      </c>
      <c r="G180">
        <v>1072.7860000000001</v>
      </c>
    </row>
    <row r="181" spans="5:7" x14ac:dyDescent="0.25">
      <c r="E181">
        <v>77.499960000000002</v>
      </c>
      <c r="F181">
        <v>236.92469</v>
      </c>
      <c r="G181">
        <v>1097.4594999999999</v>
      </c>
    </row>
    <row r="182" spans="5:7" x14ac:dyDescent="0.25">
      <c r="E182">
        <v>77.500039999999998</v>
      </c>
      <c r="F182">
        <v>236.90308999999999</v>
      </c>
      <c r="G182">
        <v>1122.1327000000001</v>
      </c>
    </row>
    <row r="183" spans="5:7" x14ac:dyDescent="0.25">
      <c r="E183">
        <v>77.500100000000003</v>
      </c>
      <c r="F183">
        <v>236.91369</v>
      </c>
      <c r="G183">
        <v>1146.806</v>
      </c>
    </row>
    <row r="184" spans="5:7" x14ac:dyDescent="0.25">
      <c r="E184">
        <v>77.499960000000002</v>
      </c>
      <c r="F184">
        <v>236.88529</v>
      </c>
      <c r="G184">
        <v>1171.4793</v>
      </c>
    </row>
    <row r="185" spans="5:7" x14ac:dyDescent="0.25">
      <c r="E185">
        <v>77.499960000000002</v>
      </c>
      <c r="F185">
        <v>236.91258999999999</v>
      </c>
      <c r="G185">
        <v>1196.1528000000001</v>
      </c>
    </row>
    <row r="186" spans="5:7" x14ac:dyDescent="0.25">
      <c r="E186">
        <v>77.499960000000002</v>
      </c>
      <c r="F186">
        <v>236.89059</v>
      </c>
      <c r="G186">
        <v>1220.8259</v>
      </c>
    </row>
    <row r="187" spans="5:7" x14ac:dyDescent="0.25">
      <c r="E187">
        <v>77.499960000000002</v>
      </c>
      <c r="F187">
        <v>236.91338999999999</v>
      </c>
      <c r="G187">
        <v>1245.4994999999999</v>
      </c>
    </row>
    <row r="188" spans="5:7" x14ac:dyDescent="0.25">
      <c r="E188">
        <v>77.499960000000002</v>
      </c>
      <c r="F188">
        <v>236.89989</v>
      </c>
      <c r="G188">
        <v>1270.1728000000001</v>
      </c>
    </row>
    <row r="189" spans="5:7" x14ac:dyDescent="0.25">
      <c r="E189">
        <v>77.499849999999995</v>
      </c>
      <c r="F189">
        <v>236.91848999999999</v>
      </c>
      <c r="G189">
        <v>1294.8462</v>
      </c>
    </row>
    <row r="190" spans="5:7" x14ac:dyDescent="0.25">
      <c r="E190">
        <v>77.499960000000002</v>
      </c>
      <c r="F190">
        <v>236.89354</v>
      </c>
      <c r="G190">
        <v>1319.5196000000001</v>
      </c>
    </row>
    <row r="191" spans="5:7" x14ac:dyDescent="0.25">
      <c r="E191">
        <v>77.499960000000002</v>
      </c>
      <c r="F191">
        <v>236.91328999999999</v>
      </c>
      <c r="G191">
        <v>1344.193</v>
      </c>
    </row>
    <row r="192" spans="5:7" x14ac:dyDescent="0.25">
      <c r="E192">
        <v>77.499960000000002</v>
      </c>
      <c r="F192">
        <v>236.89499000000001</v>
      </c>
      <c r="G192">
        <v>1368.8662999999999</v>
      </c>
    </row>
    <row r="193" spans="5:7" x14ac:dyDescent="0.25">
      <c r="E193">
        <v>77.500060000000005</v>
      </c>
      <c r="F193">
        <v>236.89239000000001</v>
      </c>
      <c r="G193">
        <v>1393.5397</v>
      </c>
    </row>
    <row r="194" spans="5:7" x14ac:dyDescent="0.25">
      <c r="E194">
        <v>77.499960000000002</v>
      </c>
      <c r="F194">
        <v>236.90919</v>
      </c>
      <c r="G194">
        <v>1418.213</v>
      </c>
    </row>
    <row r="195" spans="5:7" x14ac:dyDescent="0.25">
      <c r="E195">
        <v>77.499960000000002</v>
      </c>
      <c r="F195">
        <v>236.90919</v>
      </c>
      <c r="G195">
        <v>1442.8865000000001</v>
      </c>
    </row>
    <row r="196" spans="5:7" x14ac:dyDescent="0.25">
      <c r="E196">
        <v>77.499870000000001</v>
      </c>
      <c r="F196">
        <v>236.90378999999999</v>
      </c>
      <c r="G196">
        <v>1467.5598</v>
      </c>
    </row>
    <row r="197" spans="5:7" x14ac:dyDescent="0.25">
      <c r="E197">
        <v>77.499960000000002</v>
      </c>
      <c r="F197">
        <v>236.93499</v>
      </c>
      <c r="G197">
        <v>1492.2331999999999</v>
      </c>
    </row>
    <row r="198" spans="5:7" x14ac:dyDescent="0.25">
      <c r="E198">
        <v>77.499960000000002</v>
      </c>
      <c r="F198">
        <v>236.89134000000001</v>
      </c>
      <c r="G198">
        <v>1516.9064000000001</v>
      </c>
    </row>
    <row r="199" spans="5:7" x14ac:dyDescent="0.25">
      <c r="E199">
        <v>77.499960000000002</v>
      </c>
      <c r="F199">
        <v>236.88928999999999</v>
      </c>
      <c r="G199">
        <v>1541.58</v>
      </c>
    </row>
    <row r="200" spans="5:7" x14ac:dyDescent="0.25">
      <c r="E200">
        <v>77.499960000000002</v>
      </c>
      <c r="F200">
        <v>236.90499</v>
      </c>
      <c r="G200">
        <v>1566.2529999999999</v>
      </c>
    </row>
    <row r="201" spans="5:7" x14ac:dyDescent="0.25">
      <c r="E201">
        <v>77.500069999999994</v>
      </c>
      <c r="F201">
        <v>236.89958999999999</v>
      </c>
      <c r="G201">
        <v>1590.9265</v>
      </c>
    </row>
    <row r="202" spans="5:7" x14ac:dyDescent="0.25">
      <c r="E202">
        <v>77.499960000000002</v>
      </c>
      <c r="F202">
        <v>236.90599</v>
      </c>
      <c r="G202">
        <v>1615.5998999999999</v>
      </c>
    </row>
    <row r="203" spans="5:7" x14ac:dyDescent="0.25">
      <c r="E203">
        <v>77.499960000000002</v>
      </c>
      <c r="F203">
        <v>236.89888999999999</v>
      </c>
      <c r="G203">
        <v>1640.2732000000001</v>
      </c>
    </row>
    <row r="204" spans="5:7" x14ac:dyDescent="0.25">
      <c r="E204">
        <v>77.499960000000002</v>
      </c>
      <c r="F204">
        <v>236.90019000000001</v>
      </c>
      <c r="G204">
        <v>1664.9465</v>
      </c>
    </row>
    <row r="205" spans="5:7" x14ac:dyDescent="0.25">
      <c r="E205">
        <v>77.499960000000002</v>
      </c>
      <c r="F205">
        <v>236.91369</v>
      </c>
      <c r="G205">
        <v>1689.6198999999999</v>
      </c>
    </row>
    <row r="206" spans="5:7" x14ac:dyDescent="0.25">
      <c r="E206">
        <v>77.499960000000002</v>
      </c>
      <c r="F206">
        <v>236.90029000000001</v>
      </c>
      <c r="G206">
        <v>1714.2932000000001</v>
      </c>
    </row>
    <row r="207" spans="5:7" x14ac:dyDescent="0.25">
      <c r="E207">
        <v>77.499960000000002</v>
      </c>
      <c r="F207">
        <v>236.90548999999999</v>
      </c>
      <c r="G207">
        <v>1738.9665</v>
      </c>
    </row>
    <row r="208" spans="5:7" x14ac:dyDescent="0.25">
      <c r="E208">
        <v>77.499960000000002</v>
      </c>
      <c r="F208">
        <v>236.89089000000001</v>
      </c>
      <c r="G208">
        <v>1763.64</v>
      </c>
    </row>
    <row r="209" spans="5:7" x14ac:dyDescent="0.25">
      <c r="E209">
        <v>77.499960000000002</v>
      </c>
      <c r="F209">
        <v>236.92499000000001</v>
      </c>
      <c r="G209">
        <v>1788.3134</v>
      </c>
    </row>
    <row r="210" spans="5:7" x14ac:dyDescent="0.25">
      <c r="E210">
        <v>77.499960000000002</v>
      </c>
      <c r="F210">
        <v>236.90429</v>
      </c>
      <c r="G210">
        <v>1812.9866</v>
      </c>
    </row>
    <row r="211" spans="5:7" x14ac:dyDescent="0.25">
      <c r="E211">
        <v>77.499960000000002</v>
      </c>
      <c r="F211">
        <v>236.90449000000001</v>
      </c>
      <c r="G211">
        <v>1837.6601000000001</v>
      </c>
    </row>
    <row r="212" spans="5:7" x14ac:dyDescent="0.25">
      <c r="E212">
        <v>77.499960000000002</v>
      </c>
      <c r="F212">
        <v>236.90799000000001</v>
      </c>
      <c r="G212">
        <v>1862.3335</v>
      </c>
    </row>
    <row r="213" spans="5:7" x14ac:dyDescent="0.25">
      <c r="E213">
        <v>77.499960000000002</v>
      </c>
      <c r="F213">
        <v>236.91248999999999</v>
      </c>
      <c r="G213">
        <v>1887.0068000000001</v>
      </c>
    </row>
    <row r="214" spans="5:7" x14ac:dyDescent="0.25">
      <c r="E214">
        <v>77.499960000000002</v>
      </c>
      <c r="F214">
        <v>236.89968999999999</v>
      </c>
      <c r="G214">
        <v>1911.6799000000001</v>
      </c>
    </row>
    <row r="215" spans="5:7" x14ac:dyDescent="0.25">
      <c r="E215">
        <v>77.499960000000002</v>
      </c>
      <c r="F215">
        <v>236.92169000000001</v>
      </c>
      <c r="G215">
        <v>1936.3534999999999</v>
      </c>
    </row>
    <row r="216" spans="5:7" x14ac:dyDescent="0.25">
      <c r="E216">
        <v>77.500110000000006</v>
      </c>
      <c r="F216">
        <v>236.90859</v>
      </c>
      <c r="G216">
        <v>1961.0269000000001</v>
      </c>
    </row>
    <row r="217" spans="5:7" x14ac:dyDescent="0.25">
      <c r="E217">
        <v>77.499960000000002</v>
      </c>
      <c r="F217">
        <v>236.92309</v>
      </c>
      <c r="G217">
        <v>1985.7002</v>
      </c>
    </row>
    <row r="218" spans="5:7" x14ac:dyDescent="0.25">
      <c r="E218">
        <v>77.499960000000002</v>
      </c>
      <c r="F218">
        <v>236.92178999999999</v>
      </c>
      <c r="G218">
        <v>2010.3734999999999</v>
      </c>
    </row>
    <row r="219" spans="5:7" x14ac:dyDescent="0.25">
      <c r="E219">
        <v>77.499960000000002</v>
      </c>
      <c r="F219">
        <v>236.90808999999999</v>
      </c>
      <c r="G219">
        <v>2035.0469000000001</v>
      </c>
    </row>
    <row r="220" spans="5:7" x14ac:dyDescent="0.25">
      <c r="E220">
        <v>77.499960000000002</v>
      </c>
      <c r="F220">
        <v>236.91179</v>
      </c>
      <c r="G220">
        <v>2059.7203</v>
      </c>
    </row>
    <row r="221" spans="5:7" x14ac:dyDescent="0.25">
      <c r="E221">
        <v>77.499960000000002</v>
      </c>
      <c r="F221">
        <v>236.89769000000001</v>
      </c>
      <c r="G221">
        <v>2084.3935999999999</v>
      </c>
    </row>
    <row r="222" spans="5:7" x14ac:dyDescent="0.25">
      <c r="E222">
        <v>77.499960000000002</v>
      </c>
      <c r="F222">
        <v>236.90069</v>
      </c>
      <c r="G222">
        <v>2109.0668999999998</v>
      </c>
    </row>
    <row r="223" spans="5:7" x14ac:dyDescent="0.25">
      <c r="E223">
        <v>77.499960000000002</v>
      </c>
      <c r="F223">
        <v>236.90024</v>
      </c>
      <c r="G223">
        <v>2133.7404000000001</v>
      </c>
    </row>
    <row r="224" spans="5:7" x14ac:dyDescent="0.25">
      <c r="E224">
        <v>77.499960000000002</v>
      </c>
      <c r="F224">
        <v>236.90058999999999</v>
      </c>
      <c r="G224">
        <v>2158.4137000000001</v>
      </c>
    </row>
    <row r="225" spans="5:7" x14ac:dyDescent="0.25">
      <c r="E225">
        <v>77.499960000000002</v>
      </c>
      <c r="F225">
        <v>236.92389</v>
      </c>
      <c r="G225">
        <v>2183.0871000000002</v>
      </c>
    </row>
    <row r="226" spans="5:7" x14ac:dyDescent="0.25">
      <c r="E226">
        <v>77.499960000000002</v>
      </c>
      <c r="F226">
        <v>236.90579</v>
      </c>
      <c r="G226">
        <v>2207.7602999999999</v>
      </c>
    </row>
    <row r="227" spans="5:7" x14ac:dyDescent="0.25">
      <c r="E227">
        <v>77.499960000000002</v>
      </c>
      <c r="F227">
        <v>236.91668999999999</v>
      </c>
      <c r="G227">
        <v>2232.4339</v>
      </c>
    </row>
    <row r="228" spans="5:7" x14ac:dyDescent="0.25">
      <c r="E228">
        <v>77.499960000000002</v>
      </c>
      <c r="F228">
        <v>236.90728999999999</v>
      </c>
      <c r="G228">
        <v>2257.1071000000002</v>
      </c>
    </row>
    <row r="229" spans="5:7" x14ac:dyDescent="0.25">
      <c r="E229">
        <v>77.499960000000002</v>
      </c>
      <c r="F229">
        <v>236.91349</v>
      </c>
      <c r="G229">
        <v>2281.7804000000001</v>
      </c>
    </row>
    <row r="230" spans="5:7" x14ac:dyDescent="0.25">
      <c r="E230">
        <v>77.499960000000002</v>
      </c>
      <c r="F230">
        <v>236.89759000000001</v>
      </c>
      <c r="G230">
        <v>2306.4539</v>
      </c>
    </row>
    <row r="231" spans="5:7" x14ac:dyDescent="0.25">
      <c r="E231">
        <v>77.500069999999994</v>
      </c>
      <c r="F231">
        <v>236.90359000000001</v>
      </c>
      <c r="G231">
        <v>2331.1271999999999</v>
      </c>
    </row>
    <row r="232" spans="5:7" x14ac:dyDescent="0.25">
      <c r="E232">
        <v>77.500039999999998</v>
      </c>
      <c r="F232">
        <v>236.90138999999999</v>
      </c>
      <c r="G232">
        <v>2355.8006999999998</v>
      </c>
    </row>
    <row r="233" spans="5:7" x14ac:dyDescent="0.25">
      <c r="E233">
        <v>77.499960000000002</v>
      </c>
      <c r="F233">
        <v>236.90898999999999</v>
      </c>
      <c r="G233">
        <v>2380.4738000000002</v>
      </c>
    </row>
    <row r="234" spans="5:7" x14ac:dyDescent="0.25">
      <c r="E234">
        <v>77.50009</v>
      </c>
      <c r="F234">
        <v>236.89358999999999</v>
      </c>
      <c r="G234">
        <v>2405.1473000000001</v>
      </c>
    </row>
    <row r="235" spans="5:7" x14ac:dyDescent="0.25">
      <c r="E235">
        <v>77.499960000000002</v>
      </c>
      <c r="F235">
        <v>236.92178999999999</v>
      </c>
      <c r="G235">
        <v>2429.8207000000002</v>
      </c>
    </row>
    <row r="236" spans="5:7" x14ac:dyDescent="0.25">
      <c r="E236">
        <v>77.500050000000002</v>
      </c>
      <c r="F236">
        <v>236.89769000000001</v>
      </c>
      <c r="G236">
        <v>2454.4940000000001</v>
      </c>
    </row>
    <row r="237" spans="5:7" x14ac:dyDescent="0.25">
      <c r="E237">
        <v>77.499960000000002</v>
      </c>
      <c r="F237">
        <v>236.92798999999999</v>
      </c>
      <c r="G237">
        <v>2479.1673999999998</v>
      </c>
    </row>
    <row r="238" spans="5:7" x14ac:dyDescent="0.25">
      <c r="E238">
        <v>77.499899999999997</v>
      </c>
      <c r="F238">
        <v>236.89968999999999</v>
      </c>
      <c r="G238">
        <v>2503.8406</v>
      </c>
    </row>
    <row r="239" spans="5:7" x14ac:dyDescent="0.25">
      <c r="E239">
        <v>77.499960000000002</v>
      </c>
      <c r="F239">
        <v>236.92589000000001</v>
      </c>
      <c r="G239">
        <v>2528.5140999999999</v>
      </c>
    </row>
    <row r="240" spans="5:7" x14ac:dyDescent="0.25">
      <c r="E240">
        <v>77.499960000000002</v>
      </c>
      <c r="F240">
        <v>236.89108999999999</v>
      </c>
      <c r="G240">
        <v>2553.1875</v>
      </c>
    </row>
    <row r="241" spans="5:7" x14ac:dyDescent="0.25">
      <c r="E241">
        <v>77.500010000000003</v>
      </c>
      <c r="F241">
        <v>236.92509000000001</v>
      </c>
      <c r="G241">
        <v>2577.8607999999999</v>
      </c>
    </row>
    <row r="242" spans="5:7" x14ac:dyDescent="0.25">
      <c r="E242">
        <v>77.500050000000002</v>
      </c>
      <c r="F242">
        <v>236.89419000000001</v>
      </c>
      <c r="G242">
        <v>2602.5340999999999</v>
      </c>
    </row>
    <row r="243" spans="5:7" x14ac:dyDescent="0.25">
      <c r="E243">
        <v>77.499849999999995</v>
      </c>
      <c r="F243">
        <v>236.93109000000001</v>
      </c>
      <c r="G243">
        <v>2627.2075</v>
      </c>
    </row>
    <row r="244" spans="5:7" x14ac:dyDescent="0.25">
      <c r="E244">
        <v>77.499960000000002</v>
      </c>
      <c r="F244">
        <v>236.91049000000001</v>
      </c>
      <c r="G244">
        <v>2651.8807000000002</v>
      </c>
    </row>
    <row r="245" spans="5:7" x14ac:dyDescent="0.25">
      <c r="E245">
        <v>77.49991</v>
      </c>
      <c r="F245">
        <v>236.92708999999999</v>
      </c>
      <c r="G245">
        <v>2676.5542</v>
      </c>
    </row>
    <row r="246" spans="5:7" x14ac:dyDescent="0.25">
      <c r="E246">
        <v>77.499960000000002</v>
      </c>
      <c r="F246">
        <v>236.89509000000001</v>
      </c>
      <c r="G246">
        <v>2701.2275</v>
      </c>
    </row>
    <row r="247" spans="5:7" x14ac:dyDescent="0.25">
      <c r="E247">
        <v>77.499960000000002</v>
      </c>
      <c r="F247">
        <v>236.92538999999999</v>
      </c>
      <c r="G247">
        <v>2725.9007999999999</v>
      </c>
    </row>
    <row r="248" spans="5:7" x14ac:dyDescent="0.25">
      <c r="E248">
        <v>77.499960000000002</v>
      </c>
      <c r="F248">
        <v>236.89769000000001</v>
      </c>
      <c r="G248">
        <v>2750.5743000000002</v>
      </c>
    </row>
    <row r="249" spans="5:7" x14ac:dyDescent="0.25">
      <c r="E249">
        <v>77.499880000000005</v>
      </c>
      <c r="F249">
        <v>236.91078999999999</v>
      </c>
      <c r="G249">
        <v>2775.2476999999999</v>
      </c>
    </row>
    <row r="250" spans="5:7" x14ac:dyDescent="0.25">
      <c r="E250">
        <v>77.499960000000002</v>
      </c>
      <c r="F250">
        <v>236.88348999999999</v>
      </c>
      <c r="G250">
        <v>2799.9209999999998</v>
      </c>
    </row>
    <row r="251" spans="5:7" x14ac:dyDescent="0.25">
      <c r="E251">
        <v>77.499960000000002</v>
      </c>
      <c r="F251">
        <v>236.94989000000001</v>
      </c>
      <c r="G251">
        <v>2824.5942</v>
      </c>
    </row>
    <row r="252" spans="5:7" x14ac:dyDescent="0.25">
      <c r="E252">
        <v>77.499960000000002</v>
      </c>
      <c r="F252">
        <v>236.90488999999999</v>
      </c>
      <c r="G252">
        <v>2849.2676999999999</v>
      </c>
    </row>
    <row r="253" spans="5:7" x14ac:dyDescent="0.25">
      <c r="E253">
        <v>77.499960000000002</v>
      </c>
      <c r="F253">
        <v>236.91229000000001</v>
      </c>
      <c r="G253">
        <v>2873.9411</v>
      </c>
    </row>
    <row r="254" spans="5:7" x14ac:dyDescent="0.25">
      <c r="E254">
        <v>77.499960000000002</v>
      </c>
      <c r="F254">
        <v>236.89278999999999</v>
      </c>
      <c r="G254">
        <v>2898.6145000000001</v>
      </c>
    </row>
    <row r="255" spans="5:7" x14ac:dyDescent="0.25">
      <c r="E255">
        <v>77.499960000000002</v>
      </c>
      <c r="F255">
        <v>236.89979</v>
      </c>
      <c r="G255">
        <v>2923.2876999999999</v>
      </c>
    </row>
    <row r="256" spans="5:7" x14ac:dyDescent="0.25">
      <c r="E256">
        <v>77.499960000000002</v>
      </c>
      <c r="F256">
        <v>236.90099000000001</v>
      </c>
      <c r="G256">
        <v>2947.9612000000002</v>
      </c>
    </row>
    <row r="257" spans="5:7" x14ac:dyDescent="0.25">
      <c r="E257">
        <v>77.499960000000002</v>
      </c>
      <c r="F257">
        <v>236.89534</v>
      </c>
      <c r="G257">
        <v>2972.6345999999999</v>
      </c>
    </row>
    <row r="258" spans="5:7" x14ac:dyDescent="0.25">
      <c r="E258">
        <v>77.499960000000002</v>
      </c>
      <c r="F258">
        <v>236.87558999999999</v>
      </c>
      <c r="G258">
        <v>2997.3076999999998</v>
      </c>
    </row>
    <row r="259" spans="5:7" x14ac:dyDescent="0.25">
      <c r="E259">
        <v>77.499840000000006</v>
      </c>
      <c r="F259">
        <v>236.91238999999999</v>
      </c>
      <c r="G259">
        <v>3021.9812000000002</v>
      </c>
    </row>
    <row r="260" spans="5:7" x14ac:dyDescent="0.25">
      <c r="E260">
        <v>77.499960000000002</v>
      </c>
      <c r="F260">
        <v>236.89249000000001</v>
      </c>
      <c r="G260">
        <v>3046.6545999999998</v>
      </c>
    </row>
    <row r="261" spans="5:7" x14ac:dyDescent="0.25">
      <c r="E261">
        <v>77.500020000000006</v>
      </c>
      <c r="F261">
        <v>236.93568999999999</v>
      </c>
      <c r="G261">
        <v>3071.3278</v>
      </c>
    </row>
    <row r="262" spans="5:7" x14ac:dyDescent="0.25">
      <c r="E262">
        <v>77.500020000000006</v>
      </c>
      <c r="F262">
        <v>236.89479</v>
      </c>
      <c r="G262">
        <v>3096.0012999999999</v>
      </c>
    </row>
    <row r="263" spans="5:7" x14ac:dyDescent="0.25">
      <c r="E263">
        <v>77.499960000000002</v>
      </c>
      <c r="F263">
        <v>236.93419</v>
      </c>
      <c r="G263">
        <v>3120.6745000000001</v>
      </c>
    </row>
    <row r="264" spans="5:7" x14ac:dyDescent="0.25">
      <c r="E264">
        <v>77.499960000000002</v>
      </c>
      <c r="F264">
        <v>236.83204000000001</v>
      </c>
      <c r="G264">
        <v>3145.348</v>
      </c>
    </row>
    <row r="265" spans="5:7" x14ac:dyDescent="0.25">
      <c r="E265">
        <v>77.499960000000002</v>
      </c>
      <c r="F265">
        <v>236.93409</v>
      </c>
      <c r="G265">
        <v>3170.0212999999999</v>
      </c>
    </row>
    <row r="266" spans="5:7" x14ac:dyDescent="0.25">
      <c r="E266">
        <v>77.499960000000002</v>
      </c>
      <c r="F266">
        <v>236.66229000000001</v>
      </c>
      <c r="G266">
        <v>3194.6947</v>
      </c>
    </row>
    <row r="267" spans="5:7" x14ac:dyDescent="0.25">
      <c r="E267">
        <v>77.499960000000002</v>
      </c>
      <c r="F267">
        <v>236.90398999999999</v>
      </c>
      <c r="G267">
        <v>3219.3681000000001</v>
      </c>
    </row>
    <row r="268" spans="5:7" x14ac:dyDescent="0.25">
      <c r="E268">
        <v>77.499960000000002</v>
      </c>
      <c r="F268">
        <v>236.90738999999999</v>
      </c>
      <c r="G268">
        <v>3244.0414000000001</v>
      </c>
    </row>
  </sheetData>
  <pageMargins left="0.7" right="0.7" top="0.75" bottom="0.75" header="0.3" footer="0.3"/>
  <pageSetup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X Locations</vt:lpstr>
      <vt:lpstr>Y Locations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Pushor, Robert C.</dc:creator>
  <cp:lastModifiedBy>Levashov, Yurii I.</cp:lastModifiedBy>
  <cp:lastPrinted>2026-06-04T15:20:30Z</cp:lastPrinted>
  <dcterms:created xsi:type="dcterms:W3CDTF">2025-12-03T18:59:26Z</dcterms:created>
  <dcterms:modified xsi:type="dcterms:W3CDTF">2026-06-16T23:52:01Z</dcterms:modified>
</cp:coreProperties>
</file>