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58F26437-E2D2-4F6C-80AD-A4BA579C4198}" xr6:coauthVersionLast="47" xr6:coauthVersionMax="47" xr10:uidLastSave="{00000000-0000-0000-0000-000000000000}"/>
  <bookViews>
    <workbookView xWindow="870" yWindow="1545" windowWidth="27930" windowHeight="1585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0" i="1"/>
  <c r="P11" i="1"/>
  <c r="P12" i="1"/>
  <c r="P4" i="1"/>
  <c r="O5" i="1"/>
  <c r="O6" i="1"/>
  <c r="O7" i="1"/>
  <c r="O8" i="1"/>
  <c r="O9" i="1"/>
  <c r="O10" i="1"/>
  <c r="O11" i="1"/>
  <c r="O12" i="1"/>
  <c r="M5" i="1" l="1"/>
  <c r="M6" i="1"/>
  <c r="M7" i="1"/>
  <c r="M8" i="1"/>
  <c r="M9" i="1"/>
  <c r="M10" i="1"/>
  <c r="M11" i="1"/>
  <c r="M12" i="1"/>
  <c r="M4" i="1"/>
  <c r="L5" i="1"/>
  <c r="L6" i="1"/>
  <c r="L7" i="1"/>
  <c r="L8" i="1"/>
  <c r="L9" i="1"/>
  <c r="L10" i="1"/>
  <c r="L11" i="1"/>
  <c r="L12" i="1"/>
  <c r="L4" i="1"/>
  <c r="F5" i="1"/>
  <c r="F6" i="1"/>
  <c r="F7" i="1"/>
  <c r="F8" i="1"/>
  <c r="F9" i="1"/>
  <c r="F10" i="1"/>
  <c r="F11" i="1"/>
  <c r="F12" i="1"/>
  <c r="F4" i="1"/>
  <c r="E5" i="1"/>
  <c r="E6" i="1"/>
  <c r="E7" i="1"/>
  <c r="E8" i="1"/>
  <c r="E9" i="1"/>
  <c r="E10" i="1"/>
  <c r="E11" i="1"/>
  <c r="E12" i="1"/>
  <c r="E4" i="1"/>
  <c r="O4" i="1" s="1"/>
  <c r="O14" i="1" l="1"/>
  <c r="G5" i="1"/>
  <c r="G7" i="1"/>
  <c r="G4" i="1"/>
  <c r="G12" i="1"/>
  <c r="G6" i="1"/>
  <c r="G11" i="1"/>
  <c r="G10" i="1"/>
  <c r="G9" i="1"/>
  <c r="G8" i="1"/>
</calcChain>
</file>

<file path=xl/sharedStrings.xml><?xml version="1.0" encoding="utf-8"?>
<sst xmlns="http://schemas.openxmlformats.org/spreadsheetml/2006/main" count="15" uniqueCount="12">
  <si>
    <t>West side</t>
  </si>
  <si>
    <t>East side</t>
  </si>
  <si>
    <t>X</t>
  </si>
  <si>
    <t>Y</t>
  </si>
  <si>
    <t>Z</t>
  </si>
  <si>
    <t>Horizontal Surface</t>
  </si>
  <si>
    <t>Vertical Surface</t>
  </si>
  <si>
    <t>DY_W [um]</t>
  </si>
  <si>
    <t>DY_E [um]</t>
  </si>
  <si>
    <t>DX_W [um]</t>
  </si>
  <si>
    <t>DX_E [um]</t>
  </si>
  <si>
    <t>Roll [mrad]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</si>
</sst>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Sheet1!$L$3</c:f>
              <c:strCache>
                <c:ptCount val="1"/>
                <c:pt idx="0">
                  <c:v>DX_W [um]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Sheet1!$K$4:$K$12</c:f>
              <c:numCache>
                <c:formatCode>General</c:formatCode>
                <c:ptCount val="9"/>
                <c:pt idx="0">
                  <c:v>29.982600000000001</c:v>
                </c:pt>
                <c:pt idx="1">
                  <c:v>542.47270000000003</c:v>
                </c:pt>
                <c:pt idx="2">
                  <c:v>1054.9621999999999</c:v>
                </c:pt>
                <c:pt idx="3">
                  <c:v>1114.9613999999999</c:v>
                </c:pt>
                <c:pt idx="4">
                  <c:v>1627.4504999999999</c:v>
                </c:pt>
                <c:pt idx="5">
                  <c:v>2139.9405999999999</c:v>
                </c:pt>
                <c:pt idx="6">
                  <c:v>2199.9391000000001</c:v>
                </c:pt>
                <c:pt idx="7">
                  <c:v>2712.4294</c:v>
                </c:pt>
                <c:pt idx="8">
                  <c:v>3224.9189999999999</c:v>
                </c:pt>
              </c:numCache>
            </c:numRef>
          </c:xVal>
          <c:yVal>
            <c:numRef>
              <c:f>Sheet1!$L$4:$L$12</c:f>
              <c:numCache>
                <c:formatCode>General</c:formatCode>
                <c:ptCount val="9"/>
                <c:pt idx="0">
                  <c:v>7.0000000000050022</c:v>
                </c:pt>
                <c:pt idx="1">
                  <c:v>13.900000000006685</c:v>
                </c:pt>
                <c:pt idx="2">
                  <c:v>18.200000000007321</c:v>
                </c:pt>
                <c:pt idx="3">
                  <c:v>4.199999999997317</c:v>
                </c:pt>
                <c:pt idx="4">
                  <c:v>29.700000000005389</c:v>
                </c:pt>
                <c:pt idx="5">
                  <c:v>49.800000000004729</c:v>
                </c:pt>
                <c:pt idx="6">
                  <c:v>-2.3999999999944066</c:v>
                </c:pt>
                <c:pt idx="7">
                  <c:v>-0.19999999999242846</c:v>
                </c:pt>
                <c:pt idx="8">
                  <c:v>3.1000000000034333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E5-4E9F-A624-6959E4D6C68E}"/>
            </c:ext>
          </c:extLst>
        </c:ser>
        <c:ser>
          <c:idx val="1"/>
          <c:order val="1"/>
          <c:tx>
            <c:strRef>
              <c:f>Sheet1!$M$3</c:f>
              <c:strCache>
                <c:ptCount val="1"/>
                <c:pt idx="0">
                  <c:v>DX_E [um]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Sheet1!$K$4:$K$12</c:f>
              <c:numCache>
                <c:formatCode>General</c:formatCode>
                <c:ptCount val="9"/>
                <c:pt idx="0">
                  <c:v>29.982600000000001</c:v>
                </c:pt>
                <c:pt idx="1">
                  <c:v>542.47270000000003</c:v>
                </c:pt>
                <c:pt idx="2">
                  <c:v>1054.9621999999999</c:v>
                </c:pt>
                <c:pt idx="3">
                  <c:v>1114.9613999999999</c:v>
                </c:pt>
                <c:pt idx="4">
                  <c:v>1627.4504999999999</c:v>
                </c:pt>
                <c:pt idx="5">
                  <c:v>2139.9405999999999</c:v>
                </c:pt>
                <c:pt idx="6">
                  <c:v>2199.9391000000001</c:v>
                </c:pt>
                <c:pt idx="7">
                  <c:v>2712.4294</c:v>
                </c:pt>
                <c:pt idx="8">
                  <c:v>3224.9189999999999</c:v>
                </c:pt>
              </c:numCache>
            </c:numRef>
          </c:xVal>
          <c:yVal>
            <c:numRef>
              <c:f>Sheet1!$M$4:$M$12</c:f>
              <c:numCache>
                <c:formatCode>General</c:formatCode>
                <c:ptCount val="9"/>
                <c:pt idx="0">
                  <c:v>9.2000000000080036</c:v>
                </c:pt>
                <c:pt idx="1">
                  <c:v>16.400000000005093</c:v>
                </c:pt>
                <c:pt idx="2">
                  <c:v>21</c:v>
                </c:pt>
                <c:pt idx="3">
                  <c:v>6</c:v>
                </c:pt>
                <c:pt idx="4">
                  <c:v>29.300000000006548</c:v>
                </c:pt>
                <c:pt idx="5">
                  <c:v>50.300000000006548</c:v>
                </c:pt>
                <c:pt idx="6">
                  <c:v>-0.19999999999345164</c:v>
                </c:pt>
                <c:pt idx="7">
                  <c:v>2.3000000000065484</c:v>
                </c:pt>
                <c:pt idx="8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E5-4E9F-A624-6959E4D6C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6058959"/>
        <c:axId val="1056066159"/>
      </c:scatterChart>
      <c:valAx>
        <c:axId val="10560589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6066159"/>
        <c:crosses val="autoZero"/>
        <c:crossBetween val="midCat"/>
      </c:valAx>
      <c:valAx>
        <c:axId val="1056066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60589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Height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645634981901774E-2"/>
          <c:y val="0.22316301703163016"/>
          <c:w val="0.8629665654538281"/>
          <c:h val="0.59340191965055467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Sheet1!$E$3</c:f>
              <c:strCache>
                <c:ptCount val="1"/>
                <c:pt idx="0">
                  <c:v>DY_W [um]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199752972054964"/>
                  <c:y val="4.39841370193689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Sheet1!$D$4:$D$12</c:f>
              <c:numCache>
                <c:formatCode>General</c:formatCode>
                <c:ptCount val="9"/>
                <c:pt idx="0">
                  <c:v>29.983499999999999</c:v>
                </c:pt>
                <c:pt idx="1">
                  <c:v>542.47310000000004</c:v>
                </c:pt>
                <c:pt idx="2">
                  <c:v>1054.9622999999999</c:v>
                </c:pt>
                <c:pt idx="3">
                  <c:v>1114.9617000000001</c:v>
                </c:pt>
                <c:pt idx="4">
                  <c:v>1627.4507000000001</c:v>
                </c:pt>
                <c:pt idx="5">
                  <c:v>2139.9416000000001</c:v>
                </c:pt>
                <c:pt idx="6">
                  <c:v>2199.9394000000002</c:v>
                </c:pt>
                <c:pt idx="7">
                  <c:v>2712.4295000000002</c:v>
                </c:pt>
                <c:pt idx="8">
                  <c:v>3224.9196999999999</c:v>
                </c:pt>
              </c:numCache>
            </c:numRef>
          </c:xVal>
          <c:yVal>
            <c:numRef>
              <c:f>Sheet1!$E$4:$E$12</c:f>
              <c:numCache>
                <c:formatCode>0.0</c:formatCode>
                <c:ptCount val="9"/>
                <c:pt idx="0">
                  <c:v>15.000000000000568</c:v>
                </c:pt>
                <c:pt idx="1">
                  <c:v>3.9000000000015689</c:v>
                </c:pt>
                <c:pt idx="2">
                  <c:v>-1.0000000000047748</c:v>
                </c:pt>
                <c:pt idx="3">
                  <c:v>-2.6000000000010459</c:v>
                </c:pt>
                <c:pt idx="4">
                  <c:v>-14.399999999994861</c:v>
                </c:pt>
                <c:pt idx="5">
                  <c:v>-13.800000000003365</c:v>
                </c:pt>
                <c:pt idx="6">
                  <c:v>-9.5000000000027285</c:v>
                </c:pt>
                <c:pt idx="7">
                  <c:v>-40.599999999997749</c:v>
                </c:pt>
                <c:pt idx="8">
                  <c:v>-58.300000000002683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EF-4580-9657-F9B865DD3058}"/>
            </c:ext>
          </c:extLst>
        </c:ser>
        <c:ser>
          <c:idx val="1"/>
          <c:order val="1"/>
          <c:tx>
            <c:strRef>
              <c:f>Sheet1!$F$3</c:f>
              <c:strCache>
                <c:ptCount val="1"/>
                <c:pt idx="0">
                  <c:v>DY_E [um]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2433259568044188"/>
                  <c:y val="-7.004885338237830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Sheet1!$D$4:$D$12</c:f>
              <c:numCache>
                <c:formatCode>General</c:formatCode>
                <c:ptCount val="9"/>
                <c:pt idx="0">
                  <c:v>29.983499999999999</c:v>
                </c:pt>
                <c:pt idx="1">
                  <c:v>542.47310000000004</c:v>
                </c:pt>
                <c:pt idx="2">
                  <c:v>1054.9622999999999</c:v>
                </c:pt>
                <c:pt idx="3">
                  <c:v>1114.9617000000001</c:v>
                </c:pt>
                <c:pt idx="4">
                  <c:v>1627.4507000000001</c:v>
                </c:pt>
                <c:pt idx="5">
                  <c:v>2139.9416000000001</c:v>
                </c:pt>
                <c:pt idx="6">
                  <c:v>2199.9394000000002</c:v>
                </c:pt>
                <c:pt idx="7">
                  <c:v>2712.4295000000002</c:v>
                </c:pt>
                <c:pt idx="8">
                  <c:v>3224.9196999999999</c:v>
                </c:pt>
              </c:numCache>
            </c:numRef>
          </c:xVal>
          <c:yVal>
            <c:numRef>
              <c:f>Sheet1!$F$4:$F$12</c:f>
              <c:numCache>
                <c:formatCode>0.0</c:formatCode>
                <c:ptCount val="9"/>
                <c:pt idx="0">
                  <c:v>19.999999999996021</c:v>
                </c:pt>
                <c:pt idx="1">
                  <c:v>4.3000000000006366</c:v>
                </c:pt>
                <c:pt idx="2">
                  <c:v>-2.3000000000052978</c:v>
                </c:pt>
                <c:pt idx="3">
                  <c:v>-13.700000000000045</c:v>
                </c:pt>
                <c:pt idx="4">
                  <c:v>-27.900000000002478</c:v>
                </c:pt>
                <c:pt idx="5">
                  <c:v>-30.200000000007776</c:v>
                </c:pt>
                <c:pt idx="6">
                  <c:v>-10.500000000007503</c:v>
                </c:pt>
                <c:pt idx="7">
                  <c:v>-43.599999999997863</c:v>
                </c:pt>
                <c:pt idx="8">
                  <c:v>-61.700000000001864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EF-4580-9657-F9B865DD3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524095"/>
        <c:axId val="1055526015"/>
      </c:scatterChart>
      <c:valAx>
        <c:axId val="1055524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5526015"/>
        <c:crosses val="autoZero"/>
        <c:crossBetween val="midCat"/>
      </c:valAx>
      <c:valAx>
        <c:axId val="1055526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55240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Height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645634981901774E-2"/>
          <c:y val="0.22316301703163016"/>
          <c:w val="0.8629665654538281"/>
          <c:h val="0.59340191965055467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Sheet1!$E$3</c:f>
              <c:strCache>
                <c:ptCount val="1"/>
                <c:pt idx="0">
                  <c:v>DY_W [um]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Sheet1!$D$4:$D$12</c:f>
              <c:numCache>
                <c:formatCode>General</c:formatCode>
                <c:ptCount val="9"/>
                <c:pt idx="0">
                  <c:v>29.983499999999999</c:v>
                </c:pt>
                <c:pt idx="1">
                  <c:v>542.47310000000004</c:v>
                </c:pt>
                <c:pt idx="2">
                  <c:v>1054.9622999999999</c:v>
                </c:pt>
                <c:pt idx="3">
                  <c:v>1114.9617000000001</c:v>
                </c:pt>
                <c:pt idx="4">
                  <c:v>1627.4507000000001</c:v>
                </c:pt>
                <c:pt idx="5">
                  <c:v>2139.9416000000001</c:v>
                </c:pt>
                <c:pt idx="6">
                  <c:v>2199.9394000000002</c:v>
                </c:pt>
                <c:pt idx="7">
                  <c:v>2712.4295000000002</c:v>
                </c:pt>
                <c:pt idx="8">
                  <c:v>3224.9196999999999</c:v>
                </c:pt>
              </c:numCache>
            </c:numRef>
          </c:xVal>
          <c:yVal>
            <c:numRef>
              <c:f>Sheet1!$O$4:$O$12</c:f>
              <c:numCache>
                <c:formatCode>General</c:formatCode>
                <c:ptCount val="9"/>
                <c:pt idx="0">
                  <c:v>-3.4203547499994329</c:v>
                </c:pt>
                <c:pt idx="1">
                  <c:v>-3.5018283499984317</c:v>
                </c:pt>
                <c:pt idx="2">
                  <c:v>2.6166894499952207</c:v>
                </c:pt>
                <c:pt idx="3">
                  <c:v>2.3066765499989508</c:v>
                </c:pt>
                <c:pt idx="4">
                  <c:v>1.5251900500051399</c:v>
                </c:pt>
                <c:pt idx="5">
                  <c:v>13.143744399996631</c:v>
                </c:pt>
                <c:pt idx="6">
                  <c:v>18.733697099997269</c:v>
                </c:pt>
                <c:pt idx="7">
                  <c:v>-1.3477657499977518</c:v>
                </c:pt>
                <c:pt idx="8">
                  <c:v>-8.0292264500026853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10-4243-9C04-77E1C559A31A}"/>
            </c:ext>
          </c:extLst>
        </c:ser>
        <c:ser>
          <c:idx val="1"/>
          <c:order val="1"/>
          <c:tx>
            <c:strRef>
              <c:f>Sheet1!$F$3</c:f>
              <c:strCache>
                <c:ptCount val="1"/>
                <c:pt idx="0">
                  <c:v>DY_E [um]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Sheet1!$D$4:$D$12</c:f>
              <c:numCache>
                <c:formatCode>General</c:formatCode>
                <c:ptCount val="9"/>
                <c:pt idx="0">
                  <c:v>29.983499999999999</c:v>
                </c:pt>
                <c:pt idx="1">
                  <c:v>542.47310000000004</c:v>
                </c:pt>
                <c:pt idx="2">
                  <c:v>1054.9622999999999</c:v>
                </c:pt>
                <c:pt idx="3">
                  <c:v>1114.9617000000001</c:v>
                </c:pt>
                <c:pt idx="4">
                  <c:v>1627.4507000000001</c:v>
                </c:pt>
                <c:pt idx="5">
                  <c:v>2139.9416000000001</c:v>
                </c:pt>
                <c:pt idx="6">
                  <c:v>2199.9394000000002</c:v>
                </c:pt>
                <c:pt idx="7">
                  <c:v>2712.4295000000002</c:v>
                </c:pt>
                <c:pt idx="8">
                  <c:v>3224.9196999999999</c:v>
                </c:pt>
              </c:numCache>
            </c:numRef>
          </c:xVal>
          <c:yVal>
            <c:numRef>
              <c:f>Sheet1!$P$4:$P$12</c:f>
              <c:numCache>
                <c:formatCode>General</c:formatCode>
                <c:ptCount val="9"/>
                <c:pt idx="0">
                  <c:v>1.5796452499960196</c:v>
                </c:pt>
                <c:pt idx="1">
                  <c:v>-3.101828349999364</c:v>
                </c:pt>
                <c:pt idx="2">
                  <c:v>1.3166894499946977</c:v>
                </c:pt>
                <c:pt idx="3">
                  <c:v>-8.7933234500000488</c:v>
                </c:pt>
                <c:pt idx="4">
                  <c:v>-11.974809950002477</c:v>
                </c:pt>
                <c:pt idx="5">
                  <c:v>-3.2562556000077798</c:v>
                </c:pt>
                <c:pt idx="6">
                  <c:v>17.733697099992494</c:v>
                </c:pt>
                <c:pt idx="7">
                  <c:v>-4.3477657499978655</c:v>
                </c:pt>
                <c:pt idx="8">
                  <c:v>-11.429226450001867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C10-4243-9C04-77E1C559A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524095"/>
        <c:axId val="1055526015"/>
      </c:scatterChart>
      <c:valAx>
        <c:axId val="1055524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5526015"/>
        <c:crosses val="autoZero"/>
        <c:crossBetween val="midCat"/>
      </c:valAx>
      <c:valAx>
        <c:axId val="1055526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55240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25</xdr:row>
      <xdr:rowOff>52387</xdr:rowOff>
    </xdr:from>
    <xdr:to>
      <xdr:col>16</xdr:col>
      <xdr:colOff>304800</xdr:colOff>
      <xdr:row>39</xdr:row>
      <xdr:rowOff>128587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27F6CF-7BE5-A4CA-7F84-F58EA247A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25</xdr:row>
      <xdr:rowOff>90487</xdr:rowOff>
    </xdr:from>
    <xdr:to>
      <xdr:col>8</xdr:col>
      <xdr:colOff>419100</xdr:colOff>
      <xdr:row>39</xdr:row>
      <xdr:rowOff>166687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65FA95-7B41-C654-429F-1FC3786D7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43</xdr:row>
      <xdr:rowOff>0</xdr:rowOff>
    </xdr:from>
    <xdr:to>
      <xdr:col>8</xdr:col>
      <xdr:colOff>257175</xdr:colOff>
      <xdr:row>57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E8C1DE-844D-4A53-BCBA-E4CBE5FAC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3"/>
  <sheetViews>
    <sheetView tabSelected="1" topLeftCell="A31" workbookViewId="0">
      <selection activeCell="P11" sqref="P11"/>
    </sheetView>
  </sheetViews>
  <sheetFormatPr defaultRowHeight="15" x14ac:dyDescent="0.25"/>
  <cols>
    <col min="2" max="3" width="9.28515625" bestFit="1" customWidth="1"/>
    <col min="4" max="4" width="9.5703125" bestFit="1" customWidth="1"/>
    <col min="9" max="10" width="9.28515625" bestFit="1" customWidth="1"/>
    <col min="11" max="11" width="9.5703125" bestFit="1" customWidth="1"/>
  </cols>
  <sheetData>
    <row r="2" spans="1:16" x14ac:dyDescent="0.25">
      <c r="C2" s="1" t="s">
        <v>5</v>
      </c>
      <c r="J2" s="1" t="s">
        <v>6</v>
      </c>
    </row>
    <row r="3" spans="1:16" x14ac:dyDescent="0.25">
      <c r="B3" s="1" t="s">
        <v>2</v>
      </c>
      <c r="C3" s="1" t="s">
        <v>3</v>
      </c>
      <c r="D3" s="1" t="s">
        <v>4</v>
      </c>
      <c r="E3" s="1" t="s">
        <v>7</v>
      </c>
      <c r="F3" s="1" t="s">
        <v>8</v>
      </c>
      <c r="G3" s="1" t="s">
        <v>11</v>
      </c>
      <c r="H3" s="1"/>
      <c r="I3" s="1" t="s">
        <v>2</v>
      </c>
      <c r="J3" s="1" t="s">
        <v>3</v>
      </c>
      <c r="K3" s="1" t="s">
        <v>4</v>
      </c>
      <c r="L3" s="1" t="s">
        <v>9</v>
      </c>
      <c r="M3" s="1" t="s">
        <v>10</v>
      </c>
    </row>
    <row r="4" spans="1:16" x14ac:dyDescent="0.25">
      <c r="B4">
        <v>50.006500000000003</v>
      </c>
      <c r="C4">
        <v>121.5313</v>
      </c>
      <c r="D4">
        <v>29.983499999999999</v>
      </c>
      <c r="E4" s="3">
        <f>(C4-121.5163)*1000</f>
        <v>15.000000000000568</v>
      </c>
      <c r="F4" s="3">
        <f>(C15-121.5163)*1000</f>
        <v>19.999999999996021</v>
      </c>
      <c r="G4" s="2">
        <f>(F4-E4)/(B15-B4)</f>
        <v>0.10416731771230762</v>
      </c>
      <c r="H4" s="2"/>
      <c r="I4">
        <v>68.420500000000004</v>
      </c>
      <c r="J4">
        <v>135.00810000000001</v>
      </c>
      <c r="K4">
        <v>29.982600000000001</v>
      </c>
      <c r="L4">
        <f>(I4-68.4135)*1000</f>
        <v>7.0000000000050022</v>
      </c>
      <c r="M4">
        <f>(I15-68.4135)*1000-18000</f>
        <v>9.2000000000080036</v>
      </c>
      <c r="O4">
        <f>E4+0.0215*D4-19.065</f>
        <v>-3.4203547499994329</v>
      </c>
      <c r="P4">
        <f>F4+0.0215*D4-19.065</f>
        <v>1.5796452499960196</v>
      </c>
    </row>
    <row r="5" spans="1:16" x14ac:dyDescent="0.25">
      <c r="B5">
        <v>50.0062</v>
      </c>
      <c r="C5">
        <v>121.5202</v>
      </c>
      <c r="D5">
        <v>542.47310000000004</v>
      </c>
      <c r="E5" s="3">
        <f t="shared" ref="E5:E12" si="0">(C5-121.5163)*1000</f>
        <v>3.9000000000015689</v>
      </c>
      <c r="F5" s="3">
        <f t="shared" ref="F5:F12" si="1">(C16-121.5163)*1000</f>
        <v>4.3000000000006366</v>
      </c>
      <c r="G5" s="2">
        <f t="shared" ref="G5:G12" si="2">(F5-E5)/(B16-B5)</f>
        <v>8.3332638894481649E-3</v>
      </c>
      <c r="H5" s="2"/>
      <c r="I5">
        <v>68.427400000000006</v>
      </c>
      <c r="J5">
        <v>135.00749999999999</v>
      </c>
      <c r="K5">
        <v>542.47270000000003</v>
      </c>
      <c r="L5">
        <f t="shared" ref="L5:L12" si="3">(I5-68.4135)*1000</f>
        <v>13.900000000006685</v>
      </c>
      <c r="M5">
        <f t="shared" ref="M5:M12" si="4">(I16-68.4135)*1000-18000</f>
        <v>16.400000000005093</v>
      </c>
      <c r="O5">
        <f t="shared" ref="O5:O12" si="5">E5+0.0215*D5-19.065</f>
        <v>-3.5018283499984317</v>
      </c>
      <c r="P5">
        <f t="shared" ref="P5:P12" si="6">F5+0.0215*D5-19.065</f>
        <v>-3.101828349999364</v>
      </c>
    </row>
    <row r="6" spans="1:16" x14ac:dyDescent="0.25">
      <c r="B6">
        <v>50.005699999999997</v>
      </c>
      <c r="C6">
        <v>121.5153</v>
      </c>
      <c r="D6">
        <v>1054.9622999999999</v>
      </c>
      <c r="E6" s="3">
        <f t="shared" si="0"/>
        <v>-1.0000000000047748</v>
      </c>
      <c r="F6" s="3">
        <f t="shared" si="1"/>
        <v>-2.3000000000052978</v>
      </c>
      <c r="G6" s="2">
        <f t="shared" si="2"/>
        <v>-2.708271268784513E-2</v>
      </c>
      <c r="H6" s="2"/>
      <c r="I6">
        <v>68.431700000000006</v>
      </c>
      <c r="J6">
        <v>135.00700000000001</v>
      </c>
      <c r="K6">
        <v>1054.9621999999999</v>
      </c>
      <c r="L6">
        <f t="shared" si="3"/>
        <v>18.200000000007321</v>
      </c>
      <c r="M6">
        <f t="shared" si="4"/>
        <v>21</v>
      </c>
      <c r="O6">
        <f t="shared" si="5"/>
        <v>2.6166894499952207</v>
      </c>
      <c r="P6">
        <f t="shared" si="6"/>
        <v>1.3166894499946977</v>
      </c>
    </row>
    <row r="7" spans="1:16" x14ac:dyDescent="0.25">
      <c r="B7">
        <v>50.005499999999998</v>
      </c>
      <c r="C7">
        <v>121.5137</v>
      </c>
      <c r="D7">
        <v>1114.9617000000001</v>
      </c>
      <c r="E7" s="3">
        <f t="shared" si="0"/>
        <v>-2.6000000000010459</v>
      </c>
      <c r="F7" s="3">
        <f t="shared" si="1"/>
        <v>-13.700000000000045</v>
      </c>
      <c r="G7" s="2">
        <f t="shared" si="2"/>
        <v>-0.23124999999997917</v>
      </c>
      <c r="H7" s="2"/>
      <c r="I7">
        <v>68.417699999999996</v>
      </c>
      <c r="J7">
        <v>135.00700000000001</v>
      </c>
      <c r="K7">
        <v>1114.9613999999999</v>
      </c>
      <c r="L7">
        <f t="shared" si="3"/>
        <v>4.199999999997317</v>
      </c>
      <c r="M7">
        <f t="shared" si="4"/>
        <v>6</v>
      </c>
      <c r="O7">
        <f t="shared" si="5"/>
        <v>2.3066765499989508</v>
      </c>
      <c r="P7">
        <f t="shared" si="6"/>
        <v>-8.7933234500000488</v>
      </c>
    </row>
    <row r="8" spans="1:16" x14ac:dyDescent="0.25">
      <c r="A8" t="s">
        <v>0</v>
      </c>
      <c r="B8">
        <v>50.006999999999998</v>
      </c>
      <c r="C8">
        <v>121.50190000000001</v>
      </c>
      <c r="D8">
        <v>1627.4507000000001</v>
      </c>
      <c r="E8" s="3">
        <f t="shared" si="0"/>
        <v>-14.399999999994861</v>
      </c>
      <c r="F8" s="3">
        <f t="shared" si="1"/>
        <v>-27.900000000002478</v>
      </c>
      <c r="G8" s="2">
        <f t="shared" si="2"/>
        <v>-0.28125234376969005</v>
      </c>
      <c r="H8" s="2"/>
      <c r="I8">
        <v>68.443200000000004</v>
      </c>
      <c r="J8">
        <v>135.0067</v>
      </c>
      <c r="K8">
        <v>1627.4504999999999</v>
      </c>
      <c r="L8">
        <f t="shared" si="3"/>
        <v>29.700000000005389</v>
      </c>
      <c r="M8">
        <f t="shared" si="4"/>
        <v>29.300000000006548</v>
      </c>
      <c r="O8">
        <f t="shared" si="5"/>
        <v>1.5251900500051399</v>
      </c>
      <c r="P8">
        <f t="shared" si="6"/>
        <v>-11.974809950002477</v>
      </c>
    </row>
    <row r="9" spans="1:16" x14ac:dyDescent="0.25">
      <c r="B9">
        <v>50.005899999999997</v>
      </c>
      <c r="C9">
        <v>121.5025</v>
      </c>
      <c r="D9">
        <v>2139.9416000000001</v>
      </c>
      <c r="E9" s="3">
        <f t="shared" si="0"/>
        <v>-13.800000000003365</v>
      </c>
      <c r="F9" s="3">
        <f t="shared" si="1"/>
        <v>-30.200000000007776</v>
      </c>
      <c r="G9" s="2">
        <f t="shared" si="2"/>
        <v>-0.34165954875949273</v>
      </c>
      <c r="H9" s="2"/>
      <c r="I9">
        <v>68.463300000000004</v>
      </c>
      <c r="J9">
        <v>135.006</v>
      </c>
      <c r="K9">
        <v>2139.9405999999999</v>
      </c>
      <c r="L9">
        <f t="shared" si="3"/>
        <v>49.800000000004729</v>
      </c>
      <c r="M9">
        <f t="shared" si="4"/>
        <v>50.300000000006548</v>
      </c>
      <c r="O9">
        <f t="shared" si="5"/>
        <v>13.143744399996631</v>
      </c>
      <c r="P9">
        <f t="shared" si="6"/>
        <v>-3.2562556000077798</v>
      </c>
    </row>
    <row r="10" spans="1:16" x14ac:dyDescent="0.25">
      <c r="B10">
        <v>50.0062</v>
      </c>
      <c r="C10">
        <v>121.5068</v>
      </c>
      <c r="D10">
        <v>2199.9394000000002</v>
      </c>
      <c r="E10" s="3">
        <f t="shared" si="0"/>
        <v>-9.5000000000027285</v>
      </c>
      <c r="F10" s="3">
        <f t="shared" si="1"/>
        <v>-10.500000000007503</v>
      </c>
      <c r="G10" s="2">
        <f t="shared" si="2"/>
        <v>-2.0833246528238942E-2</v>
      </c>
      <c r="H10" s="2"/>
      <c r="I10">
        <v>68.411100000000005</v>
      </c>
      <c r="J10">
        <v>135.0061</v>
      </c>
      <c r="K10">
        <v>2199.9391000000001</v>
      </c>
      <c r="L10">
        <f t="shared" si="3"/>
        <v>-2.3999999999944066</v>
      </c>
      <c r="M10">
        <f t="shared" si="4"/>
        <v>-0.19999999999345164</v>
      </c>
      <c r="O10">
        <f t="shared" si="5"/>
        <v>18.733697099997269</v>
      </c>
      <c r="P10">
        <f t="shared" si="6"/>
        <v>17.733697099992494</v>
      </c>
    </row>
    <row r="11" spans="1:16" x14ac:dyDescent="0.25">
      <c r="B11">
        <v>50.005899999999997</v>
      </c>
      <c r="C11">
        <v>121.4757</v>
      </c>
      <c r="D11">
        <v>2712.4295000000002</v>
      </c>
      <c r="E11" s="3">
        <f t="shared" si="0"/>
        <v>-40.599999999997749</v>
      </c>
      <c r="F11" s="3">
        <f t="shared" si="1"/>
        <v>-43.599999999997863</v>
      </c>
      <c r="G11" s="2">
        <f t="shared" si="2"/>
        <v>-6.249973958442076E-2</v>
      </c>
      <c r="H11" s="2"/>
      <c r="I11">
        <v>68.413300000000007</v>
      </c>
      <c r="J11">
        <v>135.00749999999999</v>
      </c>
      <c r="K11">
        <v>2712.4294</v>
      </c>
      <c r="L11">
        <f t="shared" si="3"/>
        <v>-0.19999999999242846</v>
      </c>
      <c r="M11">
        <f t="shared" si="4"/>
        <v>2.3000000000065484</v>
      </c>
      <c r="O11">
        <f t="shared" si="5"/>
        <v>-1.3477657499977518</v>
      </c>
      <c r="P11">
        <f t="shared" si="6"/>
        <v>-4.3477657499978655</v>
      </c>
    </row>
    <row r="12" spans="1:16" x14ac:dyDescent="0.25">
      <c r="B12">
        <v>50.005699999999997</v>
      </c>
      <c r="C12">
        <v>121.458</v>
      </c>
      <c r="D12">
        <v>3224.9196999999999</v>
      </c>
      <c r="E12" s="3">
        <f t="shared" si="0"/>
        <v>-58.300000000002683</v>
      </c>
      <c r="F12" s="3">
        <f t="shared" si="1"/>
        <v>-61.700000000001864</v>
      </c>
      <c r="G12" s="2">
        <f t="shared" si="2"/>
        <v>-7.0834956634405824E-2</v>
      </c>
      <c r="H12" s="2"/>
      <c r="I12">
        <v>68.416600000000003</v>
      </c>
      <c r="J12">
        <v>135.00710000000001</v>
      </c>
      <c r="K12">
        <v>3224.9189999999999</v>
      </c>
      <c r="L12">
        <f t="shared" si="3"/>
        <v>3.1000000000034333</v>
      </c>
      <c r="M12">
        <f t="shared" si="4"/>
        <v>6</v>
      </c>
      <c r="O12">
        <f t="shared" si="5"/>
        <v>-8.0292264500026853</v>
      </c>
      <c r="P12">
        <f t="shared" si="6"/>
        <v>-11.429226450001867</v>
      </c>
    </row>
    <row r="14" spans="1:16" x14ac:dyDescent="0.25">
      <c r="O14">
        <f>STDEV(O4:O12)</f>
        <v>8.4745282948062783</v>
      </c>
    </row>
    <row r="15" spans="1:16" x14ac:dyDescent="0.25">
      <c r="B15">
        <v>98.006200000000007</v>
      </c>
      <c r="C15">
        <v>121.5363</v>
      </c>
      <c r="D15">
        <v>29.983499999999999</v>
      </c>
      <c r="I15">
        <v>86.422700000000006</v>
      </c>
      <c r="J15">
        <v>135.0078</v>
      </c>
      <c r="K15">
        <v>29.982399999999998</v>
      </c>
    </row>
    <row r="16" spans="1:16" x14ac:dyDescent="0.25">
      <c r="B16">
        <v>98.006600000000006</v>
      </c>
      <c r="C16">
        <v>121.5206</v>
      </c>
      <c r="D16">
        <v>542.47329999999999</v>
      </c>
      <c r="I16">
        <v>86.429900000000004</v>
      </c>
      <c r="J16">
        <v>135.0078</v>
      </c>
      <c r="K16">
        <v>542.47249999999997</v>
      </c>
    </row>
    <row r="17" spans="1:11" x14ac:dyDescent="0.25">
      <c r="B17">
        <v>98.006799999999998</v>
      </c>
      <c r="C17">
        <v>121.514</v>
      </c>
      <c r="D17">
        <v>1054.9626000000001</v>
      </c>
      <c r="I17">
        <v>86.4345</v>
      </c>
      <c r="J17">
        <v>135.00800000000001</v>
      </c>
      <c r="K17">
        <v>1054.9622999999999</v>
      </c>
    </row>
    <row r="18" spans="1:11" x14ac:dyDescent="0.25">
      <c r="B18">
        <v>98.005499999999998</v>
      </c>
      <c r="C18">
        <v>121.5026</v>
      </c>
      <c r="D18">
        <v>1114.9617000000001</v>
      </c>
      <c r="I18">
        <v>86.419499999999999</v>
      </c>
      <c r="J18">
        <v>135.0086</v>
      </c>
      <c r="K18">
        <v>1114.9613999999999</v>
      </c>
    </row>
    <row r="19" spans="1:11" x14ac:dyDescent="0.25">
      <c r="A19" t="s">
        <v>1</v>
      </c>
      <c r="B19">
        <v>98.006600000000006</v>
      </c>
      <c r="C19">
        <v>121.4884</v>
      </c>
      <c r="D19">
        <v>1627.4513999999999</v>
      </c>
      <c r="I19">
        <v>86.442800000000005</v>
      </c>
      <c r="J19">
        <v>135.0069</v>
      </c>
      <c r="K19">
        <v>1627.451</v>
      </c>
    </row>
    <row r="20" spans="1:11" x14ac:dyDescent="0.25">
      <c r="B20">
        <v>98.006900000000002</v>
      </c>
      <c r="C20">
        <v>121.48609999999999</v>
      </c>
      <c r="D20">
        <v>2139.9403000000002</v>
      </c>
      <c r="I20">
        <v>86.463800000000006</v>
      </c>
      <c r="J20">
        <v>135.00659999999999</v>
      </c>
      <c r="K20">
        <v>2139.9409000000001</v>
      </c>
    </row>
    <row r="21" spans="1:11" x14ac:dyDescent="0.25">
      <c r="B21">
        <v>98.006399999999999</v>
      </c>
      <c r="C21">
        <v>121.50579999999999</v>
      </c>
      <c r="D21">
        <v>2199.9387999999999</v>
      </c>
      <c r="I21">
        <v>86.413300000000007</v>
      </c>
      <c r="J21">
        <v>135.0069</v>
      </c>
      <c r="K21">
        <v>2199.9389999999999</v>
      </c>
    </row>
    <row r="22" spans="1:11" x14ac:dyDescent="0.25">
      <c r="B22">
        <v>98.006100000000004</v>
      </c>
      <c r="C22">
        <v>121.4727</v>
      </c>
      <c r="D22">
        <v>2712.4292</v>
      </c>
      <c r="I22">
        <v>86.415800000000004</v>
      </c>
      <c r="J22">
        <v>135.0067</v>
      </c>
      <c r="K22">
        <v>2712.4283999999998</v>
      </c>
    </row>
    <row r="23" spans="1:11" x14ac:dyDescent="0.25">
      <c r="B23">
        <v>98.004599999999996</v>
      </c>
      <c r="C23">
        <v>121.4546</v>
      </c>
      <c r="D23">
        <v>3224.9191999999998</v>
      </c>
      <c r="I23">
        <v>86.419499999999999</v>
      </c>
      <c r="J23">
        <v>135.00790000000001</v>
      </c>
      <c r="K23">
        <v>3224.9187000000002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2025-09-22T15:51:46Z</cp:lastPrinted>
  <dcterms:created xsi:type="dcterms:W3CDTF">2025-09-17T21:16:17Z</dcterms:created>
  <dcterms:modified xsi:type="dcterms:W3CDTF">2025-09-22T15:51:48Z</dcterms:modified>
</cp:coreProperties>
</file>