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Magnet_Data/FACET-II/Dipole/4595/"/>
    </mc:Choice>
  </mc:AlternateContent>
  <xr:revisionPtr revIDLastSave="345" documentId="13_ncr:1_{ED68FD80-46B9-431B-B864-9B590EAF31CE}" xr6:coauthVersionLast="47" xr6:coauthVersionMax="47" xr10:uidLastSave="{C5B14E28-9101-4D7B-B56A-BDAD76F994E7}"/>
  <bookViews>
    <workbookView xWindow="1815" yWindow="2310" windowWidth="19755" windowHeight="14565" xr2:uid="{568DCFFE-C8E3-4B3B-9345-5B0BFBDAC1BF}"/>
  </bookViews>
  <sheets>
    <sheet name="Int Str and Power" sheetId="1" r:id="rId1"/>
    <sheet name="14 Amp" sheetId="6" r:id="rId2"/>
    <sheet name="14.5 Amp" sheetId="5" r:id="rId3"/>
    <sheet name="15 Amp" sheetId="4" r:id="rId4"/>
    <sheet name="15.5 Amp" sheetId="3" r:id="rId5"/>
    <sheet name="16 Amp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D6" i="1"/>
  <c r="H6" i="1"/>
  <c r="I6" i="1"/>
  <c r="H7" i="1" l="1"/>
  <c r="G7" i="1"/>
  <c r="G6" i="1"/>
  <c r="G5" i="1"/>
  <c r="H5" i="1" s="1"/>
  <c r="G4" i="1"/>
  <c r="H4" i="1" s="1"/>
  <c r="G3" i="1"/>
  <c r="H4" i="2"/>
  <c r="I3" i="2"/>
  <c r="I2" i="2"/>
  <c r="G2" i="2"/>
  <c r="G3" i="2"/>
  <c r="I3" i="4"/>
  <c r="G3" i="4"/>
  <c r="J7" i="1"/>
  <c r="J6" i="1"/>
  <c r="J5" i="1"/>
  <c r="J4" i="1"/>
  <c r="J3" i="1"/>
  <c r="I2" i="5"/>
  <c r="I2" i="6"/>
  <c r="G2" i="6"/>
  <c r="D3" i="1" l="1"/>
  <c r="G2" i="5"/>
  <c r="I2" i="4"/>
  <c r="G2" i="4"/>
  <c r="I2" i="3"/>
  <c r="G2" i="3"/>
  <c r="F7" i="1"/>
  <c r="F6" i="1"/>
  <c r="F5" i="1"/>
  <c r="F4" i="1"/>
  <c r="F3" i="1"/>
  <c r="E7" i="1"/>
  <c r="E6" i="1"/>
  <c r="E5" i="1"/>
  <c r="E4" i="1"/>
  <c r="E3" i="1"/>
  <c r="D7" i="1"/>
  <c r="D5" i="1"/>
  <c r="D4" i="1"/>
  <c r="I7" i="1" l="1"/>
  <c r="I5" i="1"/>
  <c r="I4" i="1"/>
  <c r="I3" i="1"/>
</calcChain>
</file>

<file path=xl/sharedStrings.xml><?xml version="1.0" encoding="utf-8"?>
<sst xmlns="http://schemas.openxmlformats.org/spreadsheetml/2006/main" count="70" uniqueCount="29">
  <si>
    <t>Current</t>
  </si>
  <si>
    <t>PTF</t>
  </si>
  <si>
    <t>(A)</t>
  </si>
  <si>
    <t>(T)</t>
  </si>
  <si>
    <t>(T-m)</t>
  </si>
  <si>
    <t>Integrated Strength</t>
  </si>
  <si>
    <t>% Int Str to Int Str at  14 A</t>
  </si>
  <si>
    <t>% Current</t>
  </si>
  <si>
    <t>% Power</t>
  </si>
  <si>
    <t xml:space="preserve">I've </t>
  </si>
  <si>
    <t xml:space="preserve">Run </t>
  </si>
  <si>
    <t>Ambient</t>
  </si>
  <si>
    <t>Inner Coil</t>
  </si>
  <si>
    <t>Avg</t>
  </si>
  <si>
    <t>Avg Coil</t>
  </si>
  <si>
    <t>30 - Ambient</t>
  </si>
  <si>
    <t xml:space="preserve">R with Ambient at 30 </t>
  </si>
  <si>
    <t>130% Resistance</t>
  </si>
  <si>
    <t>Ratio to 130% Resistance</t>
  </si>
  <si>
    <t>Resistance with Ambient at 30 C</t>
  </si>
  <si>
    <t>Ohms</t>
  </si>
  <si>
    <t>Ratio 130% / Resistance with Ambient at 30 C</t>
  </si>
  <si>
    <t>Resistance @ Lab Ambient</t>
  </si>
  <si>
    <t>Inner Coil Temp</t>
  </si>
  <si>
    <t>C</t>
  </si>
  <si>
    <t>Fan Blows form side of magnet</t>
  </si>
  <si>
    <t>Fan blows from bottom of magnet</t>
  </si>
  <si>
    <t>% Resistance to 14 Amps</t>
  </si>
  <si>
    <t>130% of Resistance at 22.2 C (72 F) (Ohms)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</si>
</sst>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%"/>
    <numFmt numFmtId="166" formatCode="0.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/>
    <xf numFmtId="165" fontId="0" fillId="0" borderId="0" xfId="1" applyNumberFormat="1" applyFont="1"/>
    <xf numFmtId="2" fontId="0" fillId="0" borderId="0" xfId="1" applyNumberFormat="1" applyFont="1"/>
    <xf numFmtId="166" fontId="0" fillId="0" borderId="0" xfId="0" applyNumberFormat="1"/>
    <xf numFmtId="166" fontId="0" fillId="0" borderId="0" xfId="1" applyNumberFormat="1" applyFont="1"/>
    <xf numFmtId="0" fontId="2" fillId="2" borderId="0" xfId="2" applyAlignment="1">
      <alignment horizontal="center"/>
    </xf>
    <xf numFmtId="164" fontId="2" fillId="2" borderId="0" xfId="2" applyNumberFormat="1" applyAlignment="1">
      <alignment horizontal="center"/>
    </xf>
    <xf numFmtId="165" fontId="2" fillId="2" borderId="0" xfId="2" applyNumberFormat="1"/>
    <xf numFmtId="9" fontId="2" fillId="2" borderId="0" xfId="2" applyNumberFormat="1"/>
    <xf numFmtId="166" fontId="2" fillId="2" borderId="0" xfId="2" applyNumberFormat="1"/>
    <xf numFmtId="0" fontId="2" fillId="2" borderId="0" xfId="2"/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2B2B-369C-423F-8B07-E1AFF9774D2F}">
  <dimension ref="A1:V10"/>
  <sheetViews>
    <sheetView tabSelected="1" workbookViewId="0">
      <selection activeCell="B4" sqref="B4"/>
    </sheetView>
  </sheetViews>
  <sheetFormatPr defaultRowHeight="15" x14ac:dyDescent="0.25"/>
  <cols>
    <col min="3" max="3" width="16.28515625" bestFit="1" customWidth="1"/>
    <col min="4" max="4" width="22.7109375" customWidth="1"/>
    <col min="5" max="5" width="9.42578125" bestFit="1" customWidth="1"/>
    <col min="7" max="7" width="26.7109375" bestFit="1" customWidth="1"/>
    <col min="8" max="8" width="37.28515625" bestFit="1" customWidth="1"/>
    <col min="9" max="9" width="21.140625" bestFit="1" customWidth="1"/>
    <col min="10" max="10" width="15.5703125" customWidth="1"/>
    <col min="14" max="14" width="13.42578125" bestFit="1" customWidth="1"/>
  </cols>
  <sheetData>
    <row r="1" spans="1:22" x14ac:dyDescent="0.2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19</v>
      </c>
      <c r="H1" s="1" t="s">
        <v>21</v>
      </c>
      <c r="I1" s="1" t="s">
        <v>27</v>
      </c>
      <c r="J1" t="s">
        <v>23</v>
      </c>
    </row>
    <row r="2" spans="1:22" x14ac:dyDescent="0.25">
      <c r="A2" s="1" t="s">
        <v>2</v>
      </c>
      <c r="B2" s="1" t="s">
        <v>3</v>
      </c>
      <c r="C2" s="1" t="s">
        <v>4</v>
      </c>
      <c r="G2" s="1" t="s">
        <v>20</v>
      </c>
      <c r="I2" s="1"/>
      <c r="J2" s="1" t="s">
        <v>24</v>
      </c>
    </row>
    <row r="3" spans="1:22" x14ac:dyDescent="0.25">
      <c r="A3" s="1">
        <v>14</v>
      </c>
      <c r="B3" s="1">
        <v>1.3779999999999999</v>
      </c>
      <c r="C3" s="2">
        <v>0.47605700000000001</v>
      </c>
      <c r="D3" s="4">
        <f>C3/$C$3</f>
        <v>1</v>
      </c>
      <c r="E3" s="3">
        <f>A3/$A$3</f>
        <v>1</v>
      </c>
      <c r="F3" s="3">
        <f xml:space="preserve"> A3^2/$A$3^2</f>
        <v>1</v>
      </c>
      <c r="G3" s="6">
        <f>'14 Amp'!H2</f>
        <v>1.7430000000000001</v>
      </c>
      <c r="H3" s="4">
        <f>$G$9/G3</f>
        <v>1.048537005163511</v>
      </c>
      <c r="I3" s="4">
        <f>G3/$G$3</f>
        <v>1</v>
      </c>
      <c r="J3">
        <f>'14 Amp'!D2</f>
        <v>100.72</v>
      </c>
    </row>
    <row r="4" spans="1:22" x14ac:dyDescent="0.25">
      <c r="A4" s="8">
        <v>14.5</v>
      </c>
      <c r="B4" s="8">
        <v>1.407</v>
      </c>
      <c r="C4" s="9">
        <v>0.48658000000000001</v>
      </c>
      <c r="D4" s="10">
        <f t="shared" ref="D4:D7" si="0">C4/$C$3</f>
        <v>1.0221044958901981</v>
      </c>
      <c r="E4" s="11">
        <f t="shared" ref="E4:E7" si="1">A4/$A$3</f>
        <v>1.0357142857142858</v>
      </c>
      <c r="F4" s="11">
        <f t="shared" ref="F4:F7" si="2" xml:space="preserve"> A4^2/$A$3^2</f>
        <v>1.072704081632653</v>
      </c>
      <c r="G4" s="12">
        <f>'14.5 Amp'!H2</f>
        <v>1.7562</v>
      </c>
      <c r="H4" s="10">
        <f t="shared" ref="H4:H7" si="3">$G$9/G4</f>
        <v>1.0406559617355653</v>
      </c>
      <c r="I4" s="10">
        <f>G4/$G$3</f>
        <v>1.0075731497418243</v>
      </c>
      <c r="J4" s="13">
        <f>'14.5 Amp'!D2</f>
        <v>112.04</v>
      </c>
    </row>
    <row r="5" spans="1:22" x14ac:dyDescent="0.25">
      <c r="A5" s="1">
        <v>15</v>
      </c>
      <c r="B5" s="1">
        <v>1.4350000000000001</v>
      </c>
      <c r="C5" s="2">
        <v>0.49470900000000001</v>
      </c>
      <c r="D5" s="4">
        <f t="shared" si="0"/>
        <v>1.0391801822050721</v>
      </c>
      <c r="E5" s="3">
        <f t="shared" si="1"/>
        <v>1.0714285714285714</v>
      </c>
      <c r="F5" s="3">
        <f t="shared" si="2"/>
        <v>1.1479591836734695</v>
      </c>
      <c r="G5">
        <f>'15 Amp'!H3</f>
        <v>1.7839</v>
      </c>
      <c r="H5" s="4">
        <f t="shared" si="3"/>
        <v>1.0244968888390604</v>
      </c>
      <c r="I5" s="4">
        <f>G5/$G$3</f>
        <v>1.02346528973035</v>
      </c>
      <c r="J5">
        <f>'15 Amp'!D2</f>
        <v>116.45</v>
      </c>
      <c r="V5" t="s">
        <v>9</v>
      </c>
    </row>
    <row r="6" spans="1:22" x14ac:dyDescent="0.25">
      <c r="A6" s="1">
        <v>15.5</v>
      </c>
      <c r="B6" s="1">
        <v>1.456</v>
      </c>
      <c r="C6" s="1">
        <v>0.50262300000000004</v>
      </c>
      <c r="D6" s="4">
        <f t="shared" si="0"/>
        <v>1.0558042419290128</v>
      </c>
      <c r="E6" s="3">
        <f t="shared" si="1"/>
        <v>1.1071428571428572</v>
      </c>
      <c r="F6" s="3">
        <f t="shared" si="2"/>
        <v>1.2257653061224489</v>
      </c>
      <c r="G6">
        <f>'15.5 Amp'!H2</f>
        <v>1.7962</v>
      </c>
      <c r="H6" s="4">
        <f t="shared" si="3"/>
        <v>1.0174813495156441</v>
      </c>
      <c r="I6" s="4">
        <f>G6/$G$3</f>
        <v>1.0305220883534136</v>
      </c>
      <c r="J6">
        <f>'15.5 Amp'!D2</f>
        <v>121.75</v>
      </c>
    </row>
    <row r="7" spans="1:22" x14ac:dyDescent="0.25">
      <c r="A7" s="1">
        <v>16</v>
      </c>
      <c r="B7" s="1">
        <v>1.4790000000000001</v>
      </c>
      <c r="C7" s="2">
        <v>0.50962200000000002</v>
      </c>
      <c r="D7" s="4">
        <f t="shared" si="0"/>
        <v>1.0705062629054924</v>
      </c>
      <c r="E7" s="3">
        <f t="shared" si="1"/>
        <v>1.1428571428571428</v>
      </c>
      <c r="F7" s="3">
        <f t="shared" si="2"/>
        <v>1.3061224489795917</v>
      </c>
      <c r="G7" s="6">
        <f>'16 Amp'!H3</f>
        <v>1.8359000000000001</v>
      </c>
      <c r="H7" s="4">
        <f t="shared" si="3"/>
        <v>0.99547905659349623</v>
      </c>
      <c r="I7" s="4">
        <f>G7/$G$3</f>
        <v>1.053298909925416</v>
      </c>
      <c r="J7">
        <f>'16 Amp'!D3</f>
        <v>132.01</v>
      </c>
    </row>
    <row r="8" spans="1:22" x14ac:dyDescent="0.25">
      <c r="G8" s="6"/>
      <c r="I8" s="6"/>
    </row>
    <row r="9" spans="1:22" x14ac:dyDescent="0.25">
      <c r="G9">
        <v>1.8275999999999999</v>
      </c>
      <c r="H9" t="s">
        <v>28</v>
      </c>
    </row>
    <row r="10" spans="1:22" x14ac:dyDescent="0.25">
      <c r="J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F9F-21EC-4FB0-BBED-96E442403303}">
  <dimension ref="A1:I3"/>
  <sheetViews>
    <sheetView workbookViewId="0">
      <selection activeCell="H3" sqref="H3"/>
    </sheetView>
  </sheetViews>
  <sheetFormatPr defaultRowHeight="15" x14ac:dyDescent="0.25"/>
  <cols>
    <col min="1" max="1" width="9.85546875" bestFit="1" customWidth="1"/>
    <col min="6" max="6" width="22.42578125" bestFit="1" customWidth="1"/>
    <col min="7" max="7" width="11" bestFit="1" customWidth="1"/>
    <col min="8" max="8" width="17.5703125" bestFit="1" customWidth="1"/>
    <col min="9" max="9" width="21.42578125" bestFit="1" customWidth="1"/>
  </cols>
  <sheetData>
    <row r="1" spans="1:9" x14ac:dyDescent="0.25">
      <c r="A1" t="s">
        <v>0</v>
      </c>
      <c r="B1" t="s">
        <v>10</v>
      </c>
      <c r="C1" t="s">
        <v>11</v>
      </c>
      <c r="D1" t="s">
        <v>12</v>
      </c>
      <c r="E1" t="s">
        <v>14</v>
      </c>
      <c r="F1" t="s">
        <v>22</v>
      </c>
      <c r="G1" t="s">
        <v>15</v>
      </c>
      <c r="H1" t="s">
        <v>16</v>
      </c>
      <c r="I1" t="s">
        <v>18</v>
      </c>
    </row>
    <row r="2" spans="1:9" x14ac:dyDescent="0.25">
      <c r="A2">
        <v>14</v>
      </c>
      <c r="B2">
        <v>2</v>
      </c>
      <c r="C2">
        <v>22.51</v>
      </c>
      <c r="D2">
        <v>100.72</v>
      </c>
      <c r="E2">
        <v>73.406999999999996</v>
      </c>
      <c r="F2">
        <v>1.6931149999999999</v>
      </c>
      <c r="G2">
        <f>30-C2</f>
        <v>7.4899999999999984</v>
      </c>
      <c r="H2">
        <v>1.7430000000000001</v>
      </c>
      <c r="I2" s="4">
        <f>H3/H2</f>
        <v>1.048537005163511</v>
      </c>
    </row>
    <row r="3" spans="1:9" x14ac:dyDescent="0.25">
      <c r="C3" s="5"/>
      <c r="D3" s="3"/>
      <c r="E3" s="3"/>
      <c r="H3">
        <v>1.8275999999999999</v>
      </c>
      <c r="I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9733-C54F-47BE-80ED-62431F144086}">
  <dimension ref="A1:I3"/>
  <sheetViews>
    <sheetView workbookViewId="0">
      <selection activeCell="H3" sqref="H3"/>
    </sheetView>
  </sheetViews>
  <sheetFormatPr defaultRowHeight="15" x14ac:dyDescent="0.25"/>
  <cols>
    <col min="1" max="1" width="9.85546875" bestFit="1" customWidth="1"/>
    <col min="6" max="6" width="22.42578125" bestFit="1" customWidth="1"/>
    <col min="7" max="7" width="11" bestFit="1" customWidth="1"/>
    <col min="8" max="8" width="17.5703125" bestFit="1" customWidth="1"/>
    <col min="9" max="9" width="21.42578125" bestFit="1" customWidth="1"/>
  </cols>
  <sheetData>
    <row r="1" spans="1:9" x14ac:dyDescent="0.25">
      <c r="A1" t="s">
        <v>0</v>
      </c>
      <c r="B1" t="s">
        <v>10</v>
      </c>
      <c r="C1" t="s">
        <v>11</v>
      </c>
      <c r="D1" t="s">
        <v>12</v>
      </c>
      <c r="E1" t="s">
        <v>14</v>
      </c>
      <c r="F1" t="s">
        <v>22</v>
      </c>
      <c r="G1" t="s">
        <v>15</v>
      </c>
      <c r="H1" t="s">
        <v>16</v>
      </c>
      <c r="I1" t="s">
        <v>18</v>
      </c>
    </row>
    <row r="2" spans="1:9" x14ac:dyDescent="0.25">
      <c r="A2">
        <v>14.5</v>
      </c>
      <c r="B2">
        <v>15</v>
      </c>
      <c r="C2">
        <v>22.57</v>
      </c>
      <c r="D2">
        <v>112.04</v>
      </c>
      <c r="E2">
        <v>77.795000000000002</v>
      </c>
      <c r="F2">
        <v>1.7063999999999999</v>
      </c>
      <c r="G2">
        <f>30-C2</f>
        <v>7.43</v>
      </c>
      <c r="H2">
        <v>1.7562</v>
      </c>
      <c r="I2" s="4">
        <f>H3/H2</f>
        <v>1.0406559617355653</v>
      </c>
    </row>
    <row r="3" spans="1:9" x14ac:dyDescent="0.25">
      <c r="C3" s="5"/>
      <c r="D3" s="3"/>
      <c r="E3" s="3"/>
      <c r="H3">
        <v>1.8275999999999999</v>
      </c>
      <c r="I3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1057-D877-400F-8065-A31CB195EB33}">
  <dimension ref="A1:L4"/>
  <sheetViews>
    <sheetView workbookViewId="0">
      <selection activeCell="H4" sqref="H4"/>
    </sheetView>
  </sheetViews>
  <sheetFormatPr defaultRowHeight="15" x14ac:dyDescent="0.25"/>
  <cols>
    <col min="1" max="1" width="9.85546875" bestFit="1" customWidth="1"/>
    <col min="6" max="6" width="22.42578125" bestFit="1" customWidth="1"/>
    <col min="7" max="7" width="11" bestFit="1" customWidth="1"/>
    <col min="8" max="8" width="17.5703125" bestFit="1" customWidth="1"/>
    <col min="9" max="9" width="14.85546875" bestFit="1" customWidth="1"/>
  </cols>
  <sheetData>
    <row r="1" spans="1:12" x14ac:dyDescent="0.25">
      <c r="A1" t="s">
        <v>0</v>
      </c>
      <c r="B1" t="s">
        <v>10</v>
      </c>
      <c r="C1" t="s">
        <v>11</v>
      </c>
      <c r="D1" t="s">
        <v>12</v>
      </c>
      <c r="E1" t="s">
        <v>14</v>
      </c>
      <c r="F1" t="s">
        <v>22</v>
      </c>
      <c r="G1" t="s">
        <v>15</v>
      </c>
      <c r="H1" t="s">
        <v>16</v>
      </c>
      <c r="I1" t="s">
        <v>18</v>
      </c>
    </row>
    <row r="2" spans="1:12" x14ac:dyDescent="0.25">
      <c r="A2">
        <v>15</v>
      </c>
      <c r="B2">
        <v>3</v>
      </c>
      <c r="C2">
        <v>23.58</v>
      </c>
      <c r="D2">
        <v>116.45</v>
      </c>
      <c r="E2">
        <v>84.168000000000006</v>
      </c>
      <c r="F2" s="6">
        <v>1.752823</v>
      </c>
      <c r="G2">
        <f>30-C2</f>
        <v>6.4200000000000017</v>
      </c>
      <c r="H2">
        <v>1.7969999999999999</v>
      </c>
      <c r="I2" s="4">
        <f>H4/H2</f>
        <v>1.0170283806343907</v>
      </c>
      <c r="L2" t="s">
        <v>26</v>
      </c>
    </row>
    <row r="3" spans="1:12" x14ac:dyDescent="0.25">
      <c r="A3">
        <v>15</v>
      </c>
      <c r="B3">
        <v>16</v>
      </c>
      <c r="C3" s="5">
        <v>20.96</v>
      </c>
      <c r="D3" s="5">
        <v>117.99</v>
      </c>
      <c r="E3" s="5">
        <v>80.784999999999997</v>
      </c>
      <c r="F3" s="7">
        <v>1.7226999999999999</v>
      </c>
      <c r="G3">
        <f>30-C3</f>
        <v>9.0399999999999991</v>
      </c>
      <c r="H3">
        <v>1.7839</v>
      </c>
      <c r="I3" s="4">
        <f>H4/H3</f>
        <v>1.0244968888390604</v>
      </c>
      <c r="L3" t="s">
        <v>25</v>
      </c>
    </row>
    <row r="4" spans="1:12" x14ac:dyDescent="0.25">
      <c r="H4">
        <v>1.8275999999999999</v>
      </c>
      <c r="I4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1869-469F-4DF2-BD59-079FD5DC1189}">
  <dimension ref="A1:I3"/>
  <sheetViews>
    <sheetView workbookViewId="0">
      <selection activeCell="H3" sqref="H3"/>
    </sheetView>
  </sheetViews>
  <sheetFormatPr defaultRowHeight="15" x14ac:dyDescent="0.25"/>
  <cols>
    <col min="1" max="1" width="9.85546875" bestFit="1" customWidth="1"/>
    <col min="6" max="6" width="22.42578125" bestFit="1" customWidth="1"/>
    <col min="7" max="7" width="11" bestFit="1" customWidth="1"/>
    <col min="8" max="8" width="17.5703125" bestFit="1" customWidth="1"/>
    <col min="9" max="9" width="14.85546875" bestFit="1" customWidth="1"/>
  </cols>
  <sheetData>
    <row r="1" spans="1:9" x14ac:dyDescent="0.25">
      <c r="A1" t="s">
        <v>0</v>
      </c>
      <c r="B1" t="s">
        <v>10</v>
      </c>
      <c r="C1" t="s">
        <v>11</v>
      </c>
      <c r="D1" t="s">
        <v>12</v>
      </c>
      <c r="E1" t="s">
        <v>14</v>
      </c>
      <c r="F1" t="s">
        <v>22</v>
      </c>
      <c r="G1" t="s">
        <v>15</v>
      </c>
      <c r="H1" t="s">
        <v>16</v>
      </c>
      <c r="I1" t="s">
        <v>18</v>
      </c>
    </row>
    <row r="2" spans="1:9" x14ac:dyDescent="0.25">
      <c r="A2">
        <v>15.5</v>
      </c>
      <c r="B2">
        <v>8</v>
      </c>
      <c r="C2">
        <v>23.9</v>
      </c>
      <c r="D2">
        <v>121.75</v>
      </c>
      <c r="E2">
        <v>84.6</v>
      </c>
      <c r="F2">
        <v>1.7541720000000001</v>
      </c>
      <c r="G2">
        <f>30-C2</f>
        <v>6.1000000000000014</v>
      </c>
      <c r="H2">
        <v>1.7962</v>
      </c>
      <c r="I2" s="4">
        <f>H3/H2</f>
        <v>1.0174813495156441</v>
      </c>
    </row>
    <row r="3" spans="1:9" x14ac:dyDescent="0.25">
      <c r="C3" s="5"/>
      <c r="D3" s="3"/>
      <c r="E3" s="3"/>
      <c r="H3">
        <v>1.8275999999999999</v>
      </c>
      <c r="I3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012F-5D9B-4891-A77A-00905CE9B535}">
  <dimension ref="A1:I5"/>
  <sheetViews>
    <sheetView workbookViewId="0">
      <selection activeCell="I8" sqref="I8"/>
    </sheetView>
  </sheetViews>
  <sheetFormatPr defaultRowHeight="15" x14ac:dyDescent="0.25"/>
  <cols>
    <col min="1" max="1" width="9.85546875" bestFit="1" customWidth="1"/>
    <col min="6" max="6" width="22.42578125" bestFit="1" customWidth="1"/>
    <col min="7" max="7" width="11" bestFit="1" customWidth="1"/>
    <col min="8" max="8" width="17.5703125" bestFit="1" customWidth="1"/>
    <col min="9" max="9" width="14.85546875" bestFit="1" customWidth="1"/>
  </cols>
  <sheetData>
    <row r="1" spans="1:9" x14ac:dyDescent="0.25">
      <c r="A1" t="s">
        <v>0</v>
      </c>
      <c r="B1" t="s">
        <v>10</v>
      </c>
      <c r="C1" t="s">
        <v>11</v>
      </c>
      <c r="D1" t="s">
        <v>12</v>
      </c>
      <c r="E1" t="s">
        <v>14</v>
      </c>
      <c r="F1" t="s">
        <v>22</v>
      </c>
      <c r="G1" t="s">
        <v>15</v>
      </c>
      <c r="H1" t="s">
        <v>16</v>
      </c>
      <c r="I1" t="s">
        <v>18</v>
      </c>
    </row>
    <row r="2" spans="1:9" x14ac:dyDescent="0.25">
      <c r="A2">
        <v>16</v>
      </c>
      <c r="B2">
        <v>4</v>
      </c>
      <c r="C2">
        <v>24.68</v>
      </c>
      <c r="D2">
        <v>130.03</v>
      </c>
      <c r="E2">
        <v>88.795000000000002</v>
      </c>
      <c r="F2">
        <v>1.8028</v>
      </c>
      <c r="G2">
        <f>30-C2</f>
        <v>5.32</v>
      </c>
      <c r="H2">
        <v>1.8405</v>
      </c>
      <c r="I2" s="4">
        <f>H5/H2</f>
        <v>0.99299103504482467</v>
      </c>
    </row>
    <row r="3" spans="1:9" x14ac:dyDescent="0.25">
      <c r="A3">
        <v>16</v>
      </c>
      <c r="B3">
        <v>9</v>
      </c>
      <c r="C3">
        <v>22.2</v>
      </c>
      <c r="D3">
        <v>132.01</v>
      </c>
      <c r="E3">
        <v>90.236999999999995</v>
      </c>
      <c r="F3">
        <v>1.7813000000000001</v>
      </c>
      <c r="G3">
        <f>30-C3</f>
        <v>7.8000000000000007</v>
      </c>
      <c r="H3">
        <v>1.8359000000000001</v>
      </c>
      <c r="I3" s="4">
        <f>H5/H3</f>
        <v>0.99547905659349623</v>
      </c>
    </row>
    <row r="4" spans="1:9" x14ac:dyDescent="0.25">
      <c r="C4" s="5"/>
      <c r="D4" s="3"/>
      <c r="E4" s="3"/>
      <c r="H4">
        <f>AVERAGE(H2:H3)</f>
        <v>1.8382000000000001</v>
      </c>
      <c r="I4" t="s">
        <v>13</v>
      </c>
    </row>
    <row r="5" spans="1:9" x14ac:dyDescent="0.25">
      <c r="H5">
        <v>1.8275999999999999</v>
      </c>
      <c r="I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 Str and Power</vt:lpstr>
      <vt:lpstr>14 Amp</vt:lpstr>
      <vt:lpstr>14.5 Amp</vt:lpstr>
      <vt:lpstr>15 Amp</vt:lpstr>
      <vt:lpstr>15.5 Amp</vt:lpstr>
      <vt:lpstr>16 Amp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2025-10-27T18:08:21Z</dcterms:created>
  <dcterms:modified xsi:type="dcterms:W3CDTF">2025-11-07T17:25:47Z</dcterms:modified>
</cp:coreProperties>
</file>