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Top Half\Q1\"/>
    </mc:Choice>
  </mc:AlternateContent>
  <xr:revisionPtr revIDLastSave="0" documentId="13_ncr:1_{2AD84292-769A-49B9-B2C9-9B45EB9CDC8A}" xr6:coauthVersionLast="47" xr6:coauthVersionMax="47" xr10:uidLastSave="{00000000-0000-0000-0000-000000000000}"/>
  <bookViews>
    <workbookView xWindow="8160" yWindow="1290" windowWidth="35520" windowHeight="19170" activeTab="2" xr2:uid="{E3E7FE65-EFC6-4EE9-8C45-5F5A65E182F3}"/>
  </bookViews>
  <sheets>
    <sheet name="1-st shimming" sheetId="1" r:id="rId1"/>
    <sheet name="2-d shimming" sheetId="2" r:id="rId2"/>
    <sheet name="3-d shimming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4" i="3" l="1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3" i="3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6" i="2"/>
  <c r="O3" i="2"/>
  <c r="I3" i="3"/>
  <c r="J8" i="3"/>
  <c r="J9" i="3" s="1"/>
  <c r="J10" i="3" s="1"/>
  <c r="J11" i="3" s="1"/>
  <c r="J12" i="3" s="1"/>
  <c r="J13" i="3" s="1"/>
  <c r="J14" i="3" s="1"/>
  <c r="J15" i="3" s="1"/>
  <c r="J16" i="3" s="1"/>
  <c r="J17" i="3" s="1"/>
  <c r="J18" i="3" s="1"/>
  <c r="J19" i="3" s="1"/>
  <c r="J20" i="3" s="1"/>
  <c r="J21" i="3" s="1"/>
  <c r="J22" i="3" s="1"/>
  <c r="J23" i="3" s="1"/>
  <c r="J24" i="3" s="1"/>
  <c r="J25" i="3" s="1"/>
  <c r="J26" i="3" s="1"/>
  <c r="J27" i="3" s="1"/>
  <c r="J28" i="3" s="1"/>
  <c r="J29" i="3" s="1"/>
  <c r="J30" i="3" s="1"/>
  <c r="J31" i="3" s="1"/>
  <c r="J32" i="3" s="1"/>
  <c r="J33" i="3" s="1"/>
  <c r="J34" i="3" s="1"/>
  <c r="J35" i="3" s="1"/>
  <c r="J36" i="3" s="1"/>
  <c r="J37" i="3" s="1"/>
  <c r="J38" i="3" s="1"/>
  <c r="J39" i="3" s="1"/>
  <c r="J40" i="3" s="1"/>
  <c r="J41" i="3" s="1"/>
  <c r="J42" i="3" s="1"/>
  <c r="J43" i="3" s="1"/>
  <c r="J44" i="3" s="1"/>
  <c r="J45" i="3" s="1"/>
  <c r="J46" i="3" s="1"/>
  <c r="J47" i="3" s="1"/>
  <c r="J48" i="3" s="1"/>
  <c r="J49" i="3" s="1"/>
  <c r="J50" i="3" s="1"/>
  <c r="J51" i="3" s="1"/>
  <c r="J52" i="3" s="1"/>
  <c r="J53" i="3" s="1"/>
  <c r="J54" i="3" s="1"/>
  <c r="J55" i="3" s="1"/>
  <c r="J56" i="3" s="1"/>
  <c r="J57" i="3" s="1"/>
  <c r="J58" i="3" s="1"/>
  <c r="J59" i="3" s="1"/>
  <c r="J60" i="3" s="1"/>
  <c r="J61" i="3" s="1"/>
  <c r="J62" i="3" s="1"/>
  <c r="J63" i="3" s="1"/>
  <c r="J64" i="3" s="1"/>
  <c r="J65" i="3" s="1"/>
  <c r="J66" i="3" s="1"/>
  <c r="J67" i="3" s="1"/>
  <c r="J68" i="3" s="1"/>
  <c r="J69" i="3" s="1"/>
  <c r="J70" i="3" s="1"/>
  <c r="J71" i="3" s="1"/>
  <c r="J72" i="3" s="1"/>
  <c r="J73" i="3" s="1"/>
  <c r="J74" i="3" s="1"/>
  <c r="J75" i="3" s="1"/>
  <c r="J76" i="3" s="1"/>
  <c r="J77" i="3" s="1"/>
  <c r="J78" i="3" s="1"/>
  <c r="J79" i="3" s="1"/>
  <c r="J80" i="3" s="1"/>
  <c r="J81" i="3" s="1"/>
  <c r="J82" i="3" s="1"/>
  <c r="J83" i="3" s="1"/>
  <c r="J84" i="3" s="1"/>
  <c r="J85" i="3" s="1"/>
  <c r="J86" i="3" s="1"/>
  <c r="J87" i="3" s="1"/>
  <c r="J88" i="3" s="1"/>
  <c r="J89" i="3" s="1"/>
  <c r="J90" i="3" s="1"/>
  <c r="J91" i="3" s="1"/>
  <c r="J92" i="3" s="1"/>
  <c r="J93" i="3" s="1"/>
  <c r="J94" i="3" s="1"/>
  <c r="J95" i="3" s="1"/>
  <c r="J96" i="3" s="1"/>
  <c r="J97" i="3" s="1"/>
  <c r="J98" i="3" s="1"/>
  <c r="J99" i="3" s="1"/>
  <c r="J100" i="3" s="1"/>
  <c r="J101" i="3" s="1"/>
  <c r="J102" i="3" s="1"/>
  <c r="J103" i="3" s="1"/>
  <c r="J104" i="3" s="1"/>
  <c r="J105" i="3" s="1"/>
  <c r="J106" i="3" s="1"/>
  <c r="J107" i="3" s="1"/>
  <c r="J108" i="3" s="1"/>
  <c r="J109" i="3" s="1"/>
  <c r="J110" i="3" s="1"/>
  <c r="J111" i="3" s="1"/>
  <c r="J112" i="3" s="1"/>
  <c r="J113" i="3" s="1"/>
  <c r="J114" i="3" s="1"/>
  <c r="J115" i="3" s="1"/>
  <c r="J116" i="3" s="1"/>
  <c r="J117" i="3" s="1"/>
  <c r="J118" i="3" s="1"/>
  <c r="J119" i="3" s="1"/>
  <c r="J120" i="3" s="1"/>
  <c r="J121" i="3" s="1"/>
  <c r="J122" i="3" s="1"/>
  <c r="J123" i="3" s="1"/>
  <c r="J124" i="3" s="1"/>
  <c r="J125" i="3" s="1"/>
  <c r="J126" i="3" s="1"/>
  <c r="J127" i="3" s="1"/>
  <c r="J128" i="3" s="1"/>
  <c r="J129" i="3" s="1"/>
  <c r="J130" i="3" s="1"/>
  <c r="J131" i="3" s="1"/>
  <c r="J133" i="3" s="1"/>
  <c r="J134" i="3" s="1"/>
  <c r="J7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3" i="3"/>
  <c r="I6" i="2" l="1"/>
  <c r="J6" i="2"/>
  <c r="F134" i="3"/>
  <c r="E134" i="3"/>
  <c r="F133" i="3"/>
  <c r="E133" i="3"/>
  <c r="F132" i="3"/>
  <c r="E132" i="3"/>
  <c r="F131" i="3"/>
  <c r="E131" i="3"/>
  <c r="F130" i="3"/>
  <c r="E130" i="3"/>
  <c r="F129" i="3"/>
  <c r="E129" i="3"/>
  <c r="F128" i="3"/>
  <c r="E128" i="3"/>
  <c r="F127" i="3"/>
  <c r="E127" i="3"/>
  <c r="F126" i="3"/>
  <c r="E126" i="3"/>
  <c r="F125" i="3"/>
  <c r="E125" i="3"/>
  <c r="F124" i="3"/>
  <c r="E124" i="3"/>
  <c r="F123" i="3"/>
  <c r="E123" i="3"/>
  <c r="F122" i="3"/>
  <c r="E122" i="3"/>
  <c r="F121" i="3"/>
  <c r="E121" i="3"/>
  <c r="F120" i="3"/>
  <c r="E120" i="3"/>
  <c r="F119" i="3"/>
  <c r="E119" i="3"/>
  <c r="F118" i="3"/>
  <c r="E118" i="3"/>
  <c r="F117" i="3"/>
  <c r="E117" i="3"/>
  <c r="F116" i="3"/>
  <c r="E116" i="3"/>
  <c r="F115" i="3"/>
  <c r="E115" i="3"/>
  <c r="F114" i="3"/>
  <c r="E114" i="3"/>
  <c r="F113" i="3"/>
  <c r="E113" i="3"/>
  <c r="F112" i="3"/>
  <c r="E112" i="3"/>
  <c r="F111" i="3"/>
  <c r="E111" i="3"/>
  <c r="F110" i="3"/>
  <c r="E110" i="3"/>
  <c r="F109" i="3"/>
  <c r="E109" i="3"/>
  <c r="F108" i="3"/>
  <c r="E108" i="3"/>
  <c r="F107" i="3"/>
  <c r="E107" i="3"/>
  <c r="F106" i="3"/>
  <c r="E106" i="3"/>
  <c r="F105" i="3"/>
  <c r="E105" i="3"/>
  <c r="F104" i="3"/>
  <c r="E104" i="3"/>
  <c r="F103" i="3"/>
  <c r="E103" i="3"/>
  <c r="F102" i="3"/>
  <c r="E102" i="3"/>
  <c r="F101" i="3"/>
  <c r="E101" i="3"/>
  <c r="F100" i="3"/>
  <c r="E100" i="3"/>
  <c r="F99" i="3"/>
  <c r="E99" i="3"/>
  <c r="F98" i="3"/>
  <c r="E98" i="3"/>
  <c r="F97" i="3"/>
  <c r="E97" i="3"/>
  <c r="F96" i="3"/>
  <c r="E96" i="3"/>
  <c r="F95" i="3"/>
  <c r="E95" i="3"/>
  <c r="F94" i="3"/>
  <c r="E94" i="3"/>
  <c r="F93" i="3"/>
  <c r="E93" i="3"/>
  <c r="F92" i="3"/>
  <c r="E92" i="3"/>
  <c r="F91" i="3"/>
  <c r="E91" i="3"/>
  <c r="F90" i="3"/>
  <c r="E90" i="3"/>
  <c r="F89" i="3"/>
  <c r="E89" i="3"/>
  <c r="F88" i="3"/>
  <c r="E88" i="3"/>
  <c r="F87" i="3"/>
  <c r="E87" i="3"/>
  <c r="F86" i="3"/>
  <c r="E86" i="3"/>
  <c r="F85" i="3"/>
  <c r="E85" i="3"/>
  <c r="F84" i="3"/>
  <c r="E84" i="3"/>
  <c r="F83" i="3"/>
  <c r="E83" i="3"/>
  <c r="F82" i="3"/>
  <c r="E82" i="3"/>
  <c r="F81" i="3"/>
  <c r="E81" i="3"/>
  <c r="F80" i="3"/>
  <c r="E80" i="3"/>
  <c r="F79" i="3"/>
  <c r="E79" i="3"/>
  <c r="F78" i="3"/>
  <c r="E78" i="3"/>
  <c r="F77" i="3"/>
  <c r="E77" i="3"/>
  <c r="F76" i="3"/>
  <c r="E76" i="3"/>
  <c r="F75" i="3"/>
  <c r="E75" i="3"/>
  <c r="F74" i="3"/>
  <c r="E74" i="3"/>
  <c r="F73" i="3"/>
  <c r="E73" i="3"/>
  <c r="F72" i="3"/>
  <c r="E72" i="3"/>
  <c r="F71" i="3"/>
  <c r="E71" i="3"/>
  <c r="F70" i="3"/>
  <c r="E70" i="3"/>
  <c r="F69" i="3"/>
  <c r="E69" i="3"/>
  <c r="F68" i="3"/>
  <c r="E68" i="3"/>
  <c r="F67" i="3"/>
  <c r="E67" i="3"/>
  <c r="F66" i="3"/>
  <c r="E66" i="3"/>
  <c r="F65" i="3"/>
  <c r="E65" i="3"/>
  <c r="F64" i="3"/>
  <c r="E64" i="3"/>
  <c r="F63" i="3"/>
  <c r="E63" i="3"/>
  <c r="F62" i="3"/>
  <c r="E62" i="3"/>
  <c r="F61" i="3"/>
  <c r="E61" i="3"/>
  <c r="F60" i="3"/>
  <c r="E60" i="3"/>
  <c r="F59" i="3"/>
  <c r="E59" i="3"/>
  <c r="F58" i="3"/>
  <c r="E58" i="3"/>
  <c r="F57" i="3"/>
  <c r="E57" i="3"/>
  <c r="F56" i="3"/>
  <c r="E56" i="3"/>
  <c r="F55" i="3"/>
  <c r="E55" i="3"/>
  <c r="F54" i="3"/>
  <c r="E54" i="3"/>
  <c r="F53" i="3"/>
  <c r="E53" i="3"/>
  <c r="F52" i="3"/>
  <c r="E52" i="3"/>
  <c r="F51" i="3"/>
  <c r="E51" i="3"/>
  <c r="F50" i="3"/>
  <c r="E50" i="3"/>
  <c r="F49" i="3"/>
  <c r="E49" i="3"/>
  <c r="F48" i="3"/>
  <c r="E48" i="3"/>
  <c r="F47" i="3"/>
  <c r="E47" i="3"/>
  <c r="F46" i="3"/>
  <c r="E46" i="3"/>
  <c r="F45" i="3"/>
  <c r="E45" i="3"/>
  <c r="F44" i="3"/>
  <c r="E44" i="3"/>
  <c r="F43" i="3"/>
  <c r="E43" i="3"/>
  <c r="F42" i="3"/>
  <c r="E42" i="3"/>
  <c r="F41" i="3"/>
  <c r="E41" i="3"/>
  <c r="F40" i="3"/>
  <c r="E40" i="3"/>
  <c r="F39" i="3"/>
  <c r="E39" i="3"/>
  <c r="F38" i="3"/>
  <c r="E38" i="3"/>
  <c r="F37" i="3"/>
  <c r="E37" i="3"/>
  <c r="F36" i="3"/>
  <c r="E36" i="3"/>
  <c r="F35" i="3"/>
  <c r="E35" i="3"/>
  <c r="F34" i="3"/>
  <c r="E34" i="3"/>
  <c r="F33" i="3"/>
  <c r="E33" i="3"/>
  <c r="F32" i="3"/>
  <c r="E32" i="3"/>
  <c r="F31" i="3"/>
  <c r="E31" i="3"/>
  <c r="F30" i="3"/>
  <c r="E30" i="3"/>
  <c r="F29" i="3"/>
  <c r="E29" i="3"/>
  <c r="F28" i="3"/>
  <c r="E28" i="3"/>
  <c r="F27" i="3"/>
  <c r="E27" i="3"/>
  <c r="F26" i="3"/>
  <c r="E26" i="3"/>
  <c r="F25" i="3"/>
  <c r="E25" i="3"/>
  <c r="F24" i="3"/>
  <c r="E24" i="3"/>
  <c r="F23" i="3"/>
  <c r="E23" i="3"/>
  <c r="F22" i="3"/>
  <c r="E22" i="3"/>
  <c r="F21" i="3"/>
  <c r="E21" i="3"/>
  <c r="F20" i="3"/>
  <c r="E20" i="3"/>
  <c r="F19" i="3"/>
  <c r="E19" i="3"/>
  <c r="F18" i="3"/>
  <c r="E18" i="3"/>
  <c r="F17" i="3"/>
  <c r="E17" i="3"/>
  <c r="F16" i="3"/>
  <c r="E16" i="3"/>
  <c r="F15" i="3"/>
  <c r="E15" i="3"/>
  <c r="F14" i="3"/>
  <c r="E14" i="3"/>
  <c r="F13" i="3"/>
  <c r="E13" i="3"/>
  <c r="F12" i="3"/>
  <c r="E12" i="3"/>
  <c r="F11" i="3"/>
  <c r="E11" i="3"/>
  <c r="F10" i="3"/>
  <c r="E10" i="3"/>
  <c r="F9" i="3"/>
  <c r="E9" i="3"/>
  <c r="F8" i="3"/>
  <c r="E8" i="3"/>
  <c r="F7" i="3"/>
  <c r="E7" i="3"/>
  <c r="F6" i="3"/>
  <c r="E6" i="3"/>
  <c r="F5" i="3"/>
  <c r="E5" i="3"/>
  <c r="F4" i="3"/>
  <c r="E4" i="3"/>
  <c r="F3" i="3"/>
  <c r="E3" i="3"/>
  <c r="F144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 s="1"/>
  <c r="K30" i="2" s="1"/>
  <c r="K31" i="2" s="1"/>
  <c r="K32" i="2" s="1"/>
  <c r="K33" i="2" s="1"/>
  <c r="K34" i="2" s="1"/>
  <c r="K35" i="2" s="1"/>
  <c r="K36" i="2" s="1"/>
  <c r="K37" i="2" s="1"/>
  <c r="K38" i="2" s="1"/>
  <c r="K39" i="2" s="1"/>
  <c r="K40" i="2" s="1"/>
  <c r="K41" i="2" s="1"/>
  <c r="K42" i="2" s="1"/>
  <c r="K43" i="2" s="1"/>
  <c r="K44" i="2" s="1"/>
  <c r="K45" i="2" s="1"/>
  <c r="K46" i="2" s="1"/>
  <c r="K47" i="2" s="1"/>
  <c r="K48" i="2" s="1"/>
  <c r="K49" i="2" s="1"/>
  <c r="K50" i="2" s="1"/>
  <c r="K51" i="2" s="1"/>
  <c r="K52" i="2" s="1"/>
  <c r="K53" i="2" s="1"/>
  <c r="K54" i="2" s="1"/>
  <c r="K55" i="2" s="1"/>
  <c r="K56" i="2" s="1"/>
  <c r="K57" i="2" s="1"/>
  <c r="K58" i="2" s="1"/>
  <c r="K59" i="2" s="1"/>
  <c r="K60" i="2" s="1"/>
  <c r="K61" i="2" s="1"/>
  <c r="K62" i="2" s="1"/>
  <c r="K63" i="2" s="1"/>
  <c r="K64" i="2" s="1"/>
  <c r="K65" i="2" s="1"/>
  <c r="K66" i="2" s="1"/>
  <c r="K67" i="2" s="1"/>
  <c r="K68" i="2" s="1"/>
  <c r="K69" i="2" s="1"/>
  <c r="K70" i="2" s="1"/>
  <c r="K71" i="2" s="1"/>
  <c r="K72" i="2" s="1"/>
  <c r="K73" i="2" s="1"/>
  <c r="K74" i="2" s="1"/>
  <c r="K75" i="2" s="1"/>
  <c r="K76" i="2" s="1"/>
  <c r="K77" i="2" s="1"/>
  <c r="K78" i="2" s="1"/>
  <c r="K79" i="2" s="1"/>
  <c r="K80" i="2" s="1"/>
  <c r="K81" i="2" s="1"/>
  <c r="K82" i="2" s="1"/>
  <c r="K83" i="2" s="1"/>
  <c r="K84" i="2" s="1"/>
  <c r="K85" i="2" s="1"/>
  <c r="K86" i="2" s="1"/>
  <c r="K87" i="2" s="1"/>
  <c r="K88" i="2" s="1"/>
  <c r="K89" i="2" s="1"/>
  <c r="K90" i="2" s="1"/>
  <c r="K91" i="2" s="1"/>
  <c r="K92" i="2" s="1"/>
  <c r="K93" i="2" s="1"/>
  <c r="K94" i="2" s="1"/>
  <c r="K95" i="2" s="1"/>
  <c r="K96" i="2" s="1"/>
  <c r="K97" i="2" s="1"/>
  <c r="K98" i="2" s="1"/>
  <c r="K99" i="2" s="1"/>
  <c r="K100" i="2" s="1"/>
  <c r="K101" i="2" s="1"/>
  <c r="K102" i="2" s="1"/>
  <c r="K103" i="2" s="1"/>
  <c r="K104" i="2" s="1"/>
  <c r="K105" i="2" s="1"/>
  <c r="K106" i="2" s="1"/>
  <c r="K107" i="2" s="1"/>
  <c r="K108" i="2" s="1"/>
  <c r="K109" i="2" s="1"/>
  <c r="K110" i="2" s="1"/>
  <c r="K111" i="2" s="1"/>
  <c r="K112" i="2" s="1"/>
  <c r="K113" i="2" s="1"/>
  <c r="K114" i="2" s="1"/>
  <c r="K115" i="2" s="1"/>
  <c r="K116" i="2" s="1"/>
  <c r="K117" i="2" s="1"/>
  <c r="K118" i="2" s="1"/>
  <c r="K119" i="2" s="1"/>
  <c r="K120" i="2" s="1"/>
  <c r="K121" i="2" s="1"/>
  <c r="K122" i="2" s="1"/>
  <c r="K123" i="2" s="1"/>
  <c r="K124" i="2" s="1"/>
  <c r="K125" i="2" s="1"/>
  <c r="K126" i="2" s="1"/>
  <c r="K127" i="2" s="1"/>
  <c r="K128" i="2" s="1"/>
  <c r="K129" i="2" s="1"/>
  <c r="K130" i="2" s="1"/>
  <c r="K131" i="2" s="1"/>
  <c r="K132" i="2" s="1"/>
  <c r="K133" i="2" s="1"/>
  <c r="K10" i="2"/>
  <c r="M3" i="2"/>
  <c r="J7" i="2" s="1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H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6" i="2"/>
  <c r="G6" i="2" s="1"/>
  <c r="F6" i="2"/>
  <c r="J88" i="2" l="1"/>
  <c r="J68" i="2"/>
  <c r="J48" i="2"/>
  <c r="J28" i="2"/>
  <c r="J8" i="2"/>
  <c r="J67" i="2"/>
  <c r="J47" i="2"/>
  <c r="J27" i="2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3" i="1"/>
</calcChain>
</file>

<file path=xl/sharedStrings.xml><?xml version="1.0" encoding="utf-8"?>
<sst xmlns="http://schemas.openxmlformats.org/spreadsheetml/2006/main" count="21" uniqueCount="5">
  <si>
    <t>Top Half</t>
  </si>
  <si>
    <t>Q1</t>
  </si>
  <si>
    <t>Y</t>
  </si>
  <si>
    <t>X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</si>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</sst>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'1-st shimming'!$C$3:$C$35</c:f>
              <c:numCache>
                <c:formatCode>General</c:formatCode>
                <c:ptCount val="33"/>
                <c:pt idx="0">
                  <c:v>2.5728</c:v>
                </c:pt>
                <c:pt idx="1">
                  <c:v>27.236699999999999</c:v>
                </c:pt>
                <c:pt idx="2">
                  <c:v>51.898600000000002</c:v>
                </c:pt>
                <c:pt idx="3">
                  <c:v>76.564599999999999</c:v>
                </c:pt>
                <c:pt idx="4">
                  <c:v>101.23569999999999</c:v>
                </c:pt>
                <c:pt idx="5">
                  <c:v>125.9023</c:v>
                </c:pt>
                <c:pt idx="6">
                  <c:v>150.5702</c:v>
                </c:pt>
                <c:pt idx="7">
                  <c:v>175.23699999999999</c:v>
                </c:pt>
                <c:pt idx="8">
                  <c:v>199.90649999999999</c:v>
                </c:pt>
                <c:pt idx="9">
                  <c:v>224.56960000000001</c:v>
                </c:pt>
                <c:pt idx="10">
                  <c:v>249.23519999999999</c:v>
                </c:pt>
                <c:pt idx="11">
                  <c:v>273.90309999999999</c:v>
                </c:pt>
                <c:pt idx="12">
                  <c:v>298.57049999999998</c:v>
                </c:pt>
                <c:pt idx="13">
                  <c:v>323.238</c:v>
                </c:pt>
                <c:pt idx="14">
                  <c:v>347.90690000000001</c:v>
                </c:pt>
                <c:pt idx="15">
                  <c:v>372.57319999999999</c:v>
                </c:pt>
                <c:pt idx="16">
                  <c:v>397.23820000000001</c:v>
                </c:pt>
                <c:pt idx="17">
                  <c:v>421.90460000000002</c:v>
                </c:pt>
                <c:pt idx="18">
                  <c:v>446.57369999999997</c:v>
                </c:pt>
                <c:pt idx="19">
                  <c:v>471.2423</c:v>
                </c:pt>
                <c:pt idx="20">
                  <c:v>495.9085</c:v>
                </c:pt>
                <c:pt idx="21">
                  <c:v>520.57650000000001</c:v>
                </c:pt>
                <c:pt idx="22">
                  <c:v>545.24300000000005</c:v>
                </c:pt>
                <c:pt idx="23">
                  <c:v>569.90989999999999</c:v>
                </c:pt>
                <c:pt idx="24">
                  <c:v>594.57539999999995</c:v>
                </c:pt>
                <c:pt idx="25">
                  <c:v>619.245</c:v>
                </c:pt>
                <c:pt idx="26">
                  <c:v>643.90560000000005</c:v>
                </c:pt>
                <c:pt idx="27">
                  <c:v>668.57799999999997</c:v>
                </c:pt>
                <c:pt idx="28">
                  <c:v>693.24450000000002</c:v>
                </c:pt>
                <c:pt idx="29">
                  <c:v>717.91229999999996</c:v>
                </c:pt>
                <c:pt idx="30">
                  <c:v>742.57849999999996</c:v>
                </c:pt>
                <c:pt idx="31">
                  <c:v>767.2432</c:v>
                </c:pt>
                <c:pt idx="32">
                  <c:v>791.91300000000001</c:v>
                </c:pt>
              </c:numCache>
            </c:numRef>
          </c:xVal>
          <c:yVal>
            <c:numRef>
              <c:f>'1-st shimming'!$E$3:$E$35</c:f>
              <c:numCache>
                <c:formatCode>General</c:formatCode>
                <c:ptCount val="33"/>
                <c:pt idx="0">
                  <c:v>3.2099999999999795E-2</c:v>
                </c:pt>
                <c:pt idx="1">
                  <c:v>0.12449999999999939</c:v>
                </c:pt>
                <c:pt idx="2">
                  <c:v>2.7599999999999625E-2</c:v>
                </c:pt>
                <c:pt idx="3">
                  <c:v>0.1120000000000001</c:v>
                </c:pt>
                <c:pt idx="4">
                  <c:v>5.4299999999999571E-2</c:v>
                </c:pt>
                <c:pt idx="5">
                  <c:v>0.12110000000000021</c:v>
                </c:pt>
                <c:pt idx="6">
                  <c:v>9.1599999999999682E-2</c:v>
                </c:pt>
                <c:pt idx="7">
                  <c:v>0.10839999999999961</c:v>
                </c:pt>
                <c:pt idx="8">
                  <c:v>9.5599999999999241E-2</c:v>
                </c:pt>
                <c:pt idx="9">
                  <c:v>9.6399999999999153E-2</c:v>
                </c:pt>
                <c:pt idx="10">
                  <c:v>0.10289999999999999</c:v>
                </c:pt>
                <c:pt idx="11">
                  <c:v>0.18060000000000009</c:v>
                </c:pt>
                <c:pt idx="12">
                  <c:v>9.9199999999999733E-2</c:v>
                </c:pt>
                <c:pt idx="13">
                  <c:v>0.1681000000000008</c:v>
                </c:pt>
                <c:pt idx="14">
                  <c:v>5.2799999999999514E-2</c:v>
                </c:pt>
                <c:pt idx="15">
                  <c:v>0.11769999999999925</c:v>
                </c:pt>
                <c:pt idx="16">
                  <c:v>0.11190000000000033</c:v>
                </c:pt>
                <c:pt idx="17">
                  <c:v>0.13930000000000042</c:v>
                </c:pt>
                <c:pt idx="18">
                  <c:v>0.14349999999999952</c:v>
                </c:pt>
                <c:pt idx="19">
                  <c:v>0.10880000000000045</c:v>
                </c:pt>
                <c:pt idx="20">
                  <c:v>9.2000000000000526E-2</c:v>
                </c:pt>
                <c:pt idx="21">
                  <c:v>0.1012000000000004</c:v>
                </c:pt>
                <c:pt idx="22">
                  <c:v>8.4799999999999542E-2</c:v>
                </c:pt>
                <c:pt idx="23">
                  <c:v>0.16750000000000043</c:v>
                </c:pt>
                <c:pt idx="24">
                  <c:v>8.799999999999919E-2</c:v>
                </c:pt>
                <c:pt idx="25">
                  <c:v>8.2599999999999341E-2</c:v>
                </c:pt>
                <c:pt idx="26">
                  <c:v>0.10169999999999924</c:v>
                </c:pt>
                <c:pt idx="27">
                  <c:v>0.14230000000000054</c:v>
                </c:pt>
                <c:pt idx="28">
                  <c:v>7.8400000000000247E-2</c:v>
                </c:pt>
                <c:pt idx="29">
                  <c:v>0.20190000000000019</c:v>
                </c:pt>
                <c:pt idx="30">
                  <c:v>0.1073000000000004</c:v>
                </c:pt>
                <c:pt idx="31">
                  <c:v>0.11389999999999922</c:v>
                </c:pt>
                <c:pt idx="32">
                  <c:v>0.17539999999999978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199-4616-8671-797AB73B9AE0}"/>
            </c:ext>
          </c:extLst>
        </c:ser>
        <c:ser>
          <c:idx val="1"/>
          <c:order val="1"/>
          <c:tx>
            <c:v>C2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'1-st shimming'!$C$36:$C$68</c:f>
              <c:numCache>
                <c:formatCode>General</c:formatCode>
                <c:ptCount val="33"/>
                <c:pt idx="0">
                  <c:v>816.58130000000006</c:v>
                </c:pt>
                <c:pt idx="1">
                  <c:v>841.24950000000001</c:v>
                </c:pt>
                <c:pt idx="2">
                  <c:v>865.91049999999996</c:v>
                </c:pt>
                <c:pt idx="3">
                  <c:v>890.57860000000005</c:v>
                </c:pt>
                <c:pt idx="4">
                  <c:v>915.24839999999995</c:v>
                </c:pt>
                <c:pt idx="5">
                  <c:v>939.91300000000001</c:v>
                </c:pt>
                <c:pt idx="6">
                  <c:v>964.58180000000004</c:v>
                </c:pt>
                <c:pt idx="7">
                  <c:v>989.25149999999996</c:v>
                </c:pt>
                <c:pt idx="8">
                  <c:v>1013.9165</c:v>
                </c:pt>
                <c:pt idx="9">
                  <c:v>1038.5840000000001</c:v>
                </c:pt>
                <c:pt idx="10">
                  <c:v>1063.2503999999999</c:v>
                </c:pt>
                <c:pt idx="11">
                  <c:v>1087.9173000000001</c:v>
                </c:pt>
                <c:pt idx="12">
                  <c:v>1112.5812000000001</c:v>
                </c:pt>
                <c:pt idx="13">
                  <c:v>1137.2506000000001</c:v>
                </c:pt>
                <c:pt idx="14">
                  <c:v>1161.9132</c:v>
                </c:pt>
                <c:pt idx="15">
                  <c:v>1186.5807</c:v>
                </c:pt>
                <c:pt idx="16">
                  <c:v>1211.2473</c:v>
                </c:pt>
                <c:pt idx="17">
                  <c:v>1235.9223</c:v>
                </c:pt>
                <c:pt idx="18">
                  <c:v>1260.5848000000001</c:v>
                </c:pt>
                <c:pt idx="19">
                  <c:v>1285.2483999999999</c:v>
                </c:pt>
                <c:pt idx="20">
                  <c:v>1309.9197999999999</c:v>
                </c:pt>
                <c:pt idx="21">
                  <c:v>1334.5881999999999</c:v>
                </c:pt>
                <c:pt idx="22">
                  <c:v>1359.2550000000001</c:v>
                </c:pt>
                <c:pt idx="23">
                  <c:v>1383.9232999999999</c:v>
                </c:pt>
                <c:pt idx="24">
                  <c:v>1408.5891999999999</c:v>
                </c:pt>
                <c:pt idx="25">
                  <c:v>1433.2564</c:v>
                </c:pt>
                <c:pt idx="26">
                  <c:v>1457.9206999999999</c:v>
                </c:pt>
                <c:pt idx="27">
                  <c:v>1482.5900999999999</c:v>
                </c:pt>
                <c:pt idx="28">
                  <c:v>1507.2512999999999</c:v>
                </c:pt>
                <c:pt idx="29">
                  <c:v>1531.921</c:v>
                </c:pt>
                <c:pt idx="30">
                  <c:v>1556.5894000000001</c:v>
                </c:pt>
                <c:pt idx="31">
                  <c:v>1581.2563</c:v>
                </c:pt>
                <c:pt idx="32">
                  <c:v>1605.9233999999999</c:v>
                </c:pt>
              </c:numCache>
            </c:numRef>
          </c:xVal>
          <c:yVal>
            <c:numRef>
              <c:f>'1-st shimming'!$E$36:$E$68</c:f>
              <c:numCache>
                <c:formatCode>General</c:formatCode>
                <c:ptCount val="33"/>
                <c:pt idx="0">
                  <c:v>0.14770000000000039</c:v>
                </c:pt>
                <c:pt idx="1">
                  <c:v>0.17109999999999914</c:v>
                </c:pt>
                <c:pt idx="2">
                  <c:v>0.21209999999999951</c:v>
                </c:pt>
                <c:pt idx="3">
                  <c:v>0.13000000000000078</c:v>
                </c:pt>
                <c:pt idx="4">
                  <c:v>0.13819999999999943</c:v>
                </c:pt>
                <c:pt idx="5">
                  <c:v>9.4900000000000873E-2</c:v>
                </c:pt>
                <c:pt idx="6">
                  <c:v>0.19490000000000052</c:v>
                </c:pt>
                <c:pt idx="7">
                  <c:v>0.14969999999999928</c:v>
                </c:pt>
                <c:pt idx="8">
                  <c:v>0.13870000000000005</c:v>
                </c:pt>
                <c:pt idx="9">
                  <c:v>0.13410000000000011</c:v>
                </c:pt>
                <c:pt idx="10">
                  <c:v>0.18520000000000003</c:v>
                </c:pt>
                <c:pt idx="11">
                  <c:v>8.6700000000000443E-2</c:v>
                </c:pt>
                <c:pt idx="12">
                  <c:v>7.7400000000000801E-2</c:v>
                </c:pt>
                <c:pt idx="13">
                  <c:v>7.0600000000000662E-2</c:v>
                </c:pt>
                <c:pt idx="14">
                  <c:v>0.14649999999999963</c:v>
                </c:pt>
                <c:pt idx="15">
                  <c:v>5.1099999999999923E-2</c:v>
                </c:pt>
                <c:pt idx="16">
                  <c:v>0.13349999999999973</c:v>
                </c:pt>
                <c:pt idx="17">
                  <c:v>0.12349999999999994</c:v>
                </c:pt>
                <c:pt idx="18">
                  <c:v>6.1299999999999244E-2</c:v>
                </c:pt>
                <c:pt idx="19">
                  <c:v>5.4899999999999949E-2</c:v>
                </c:pt>
                <c:pt idx="20">
                  <c:v>8.6399999999999366E-2</c:v>
                </c:pt>
                <c:pt idx="21">
                  <c:v>8.799999999999919E-2</c:v>
                </c:pt>
                <c:pt idx="22">
                  <c:v>0.10960000000000036</c:v>
                </c:pt>
                <c:pt idx="23">
                  <c:v>5.969999999999942E-2</c:v>
                </c:pt>
                <c:pt idx="24">
                  <c:v>8.6999999999999744E-2</c:v>
                </c:pt>
                <c:pt idx="25">
                  <c:v>9.700000000000486E-3</c:v>
                </c:pt>
                <c:pt idx="26">
                  <c:v>0.10580000000000034</c:v>
                </c:pt>
                <c:pt idx="27">
                  <c:v>4.8999999999999488E-2</c:v>
                </c:pt>
                <c:pt idx="28">
                  <c:v>0.12119999999999997</c:v>
                </c:pt>
                <c:pt idx="29">
                  <c:v>7.7700000000000102E-2</c:v>
                </c:pt>
                <c:pt idx="30">
                  <c:v>5.0599999999999312E-2</c:v>
                </c:pt>
                <c:pt idx="31">
                  <c:v>8.9700000000000557E-2</c:v>
                </c:pt>
                <c:pt idx="32">
                  <c:v>0.10330000000000084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199-4616-8671-797AB73B9AE0}"/>
            </c:ext>
          </c:extLst>
        </c:ser>
        <c:ser>
          <c:idx val="2"/>
          <c:order val="2"/>
          <c:tx>
            <c:v>C3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'1-st shimming'!$C$69:$C$101</c:f>
              <c:numCache>
                <c:formatCode>General</c:formatCode>
                <c:ptCount val="33"/>
                <c:pt idx="0">
                  <c:v>1630.5907999999999</c:v>
                </c:pt>
                <c:pt idx="1">
                  <c:v>1655.2603999999999</c:v>
                </c:pt>
                <c:pt idx="2">
                  <c:v>1679.9262000000001</c:v>
                </c:pt>
                <c:pt idx="3">
                  <c:v>1704.5968</c:v>
                </c:pt>
                <c:pt idx="4">
                  <c:v>1729.2616</c:v>
                </c:pt>
                <c:pt idx="5">
                  <c:v>1753.9286999999999</c:v>
                </c:pt>
                <c:pt idx="6">
                  <c:v>1778.5926999999999</c:v>
                </c:pt>
                <c:pt idx="7">
                  <c:v>1803.2645</c:v>
                </c:pt>
                <c:pt idx="8">
                  <c:v>1827.931</c:v>
                </c:pt>
                <c:pt idx="9">
                  <c:v>1852.5971999999999</c:v>
                </c:pt>
                <c:pt idx="10">
                  <c:v>1877.2657999999999</c:v>
                </c:pt>
                <c:pt idx="11">
                  <c:v>1901.9333999999999</c:v>
                </c:pt>
                <c:pt idx="12">
                  <c:v>1926.5988</c:v>
                </c:pt>
                <c:pt idx="13">
                  <c:v>1951.2646999999999</c:v>
                </c:pt>
                <c:pt idx="14">
                  <c:v>1975.9313999999999</c:v>
                </c:pt>
                <c:pt idx="15">
                  <c:v>2000.6012000000001</c:v>
                </c:pt>
                <c:pt idx="16">
                  <c:v>2025.2677000000001</c:v>
                </c:pt>
                <c:pt idx="17">
                  <c:v>2049.9348</c:v>
                </c:pt>
                <c:pt idx="18">
                  <c:v>2074.6019000000001</c:v>
                </c:pt>
                <c:pt idx="19">
                  <c:v>2099.2642999999998</c:v>
                </c:pt>
                <c:pt idx="20">
                  <c:v>2123.9337</c:v>
                </c:pt>
                <c:pt idx="21">
                  <c:v>2148.6012999999998</c:v>
                </c:pt>
                <c:pt idx="22">
                  <c:v>2173.2678999999998</c:v>
                </c:pt>
                <c:pt idx="23">
                  <c:v>2197.9367999999999</c:v>
                </c:pt>
                <c:pt idx="24">
                  <c:v>2222.6003000000001</c:v>
                </c:pt>
                <c:pt idx="25">
                  <c:v>2247.2689</c:v>
                </c:pt>
                <c:pt idx="26">
                  <c:v>2271.9367999999999</c:v>
                </c:pt>
                <c:pt idx="27">
                  <c:v>2296.6043</c:v>
                </c:pt>
                <c:pt idx="28">
                  <c:v>2321.2705999999998</c:v>
                </c:pt>
                <c:pt idx="29">
                  <c:v>2345.9380999999998</c:v>
                </c:pt>
                <c:pt idx="30">
                  <c:v>2370.6048000000001</c:v>
                </c:pt>
                <c:pt idx="31">
                  <c:v>2395.2696000000001</c:v>
                </c:pt>
                <c:pt idx="32">
                  <c:v>2419.9378000000002</c:v>
                </c:pt>
              </c:numCache>
            </c:numRef>
          </c:xVal>
          <c:yVal>
            <c:numRef>
              <c:f>'1-st shimming'!$E$69:$E$101</c:f>
              <c:numCache>
                <c:formatCode>General</c:formatCode>
                <c:ptCount val="33"/>
                <c:pt idx="0">
                  <c:v>4.8199999999999577E-2</c:v>
                </c:pt>
                <c:pt idx="1">
                  <c:v>6.7600000000000549E-2</c:v>
                </c:pt>
                <c:pt idx="2">
                  <c:v>-1.1400000000000077E-2</c:v>
                </c:pt>
                <c:pt idx="3">
                  <c:v>3.2500000000000639E-2</c:v>
                </c:pt>
                <c:pt idx="4">
                  <c:v>-3.7399999999999878E-2</c:v>
                </c:pt>
                <c:pt idx="5">
                  <c:v>3.3599999999999852E-2</c:v>
                </c:pt>
                <c:pt idx="6">
                  <c:v>-2.1399999999999864E-2</c:v>
                </c:pt>
                <c:pt idx="7">
                  <c:v>2.2700000000000387E-2</c:v>
                </c:pt>
                <c:pt idx="8">
                  <c:v>-3.7900000000000489E-2</c:v>
                </c:pt>
                <c:pt idx="9">
                  <c:v>1.1699999999999378E-2</c:v>
                </c:pt>
                <c:pt idx="10">
                  <c:v>-2.3600000000000065E-2</c:v>
                </c:pt>
                <c:pt idx="11">
                  <c:v>-2.3899999999999366E-2</c:v>
                </c:pt>
                <c:pt idx="12">
                  <c:v>-3.139999999999965E-2</c:v>
                </c:pt>
                <c:pt idx="13">
                  <c:v>-2.689999999999948E-2</c:v>
                </c:pt>
                <c:pt idx="14">
                  <c:v>-4.5799999999999841E-2</c:v>
                </c:pt>
                <c:pt idx="15">
                  <c:v>-4.5099999999999696E-2</c:v>
                </c:pt>
                <c:pt idx="16">
                  <c:v>-1.0199999999999321E-2</c:v>
                </c:pt>
                <c:pt idx="17">
                  <c:v>-2.7499999999999858E-2</c:v>
                </c:pt>
                <c:pt idx="18">
                  <c:v>-2.5199999999999889E-2</c:v>
                </c:pt>
                <c:pt idx="19">
                  <c:v>-4.809999999999981E-2</c:v>
                </c:pt>
                <c:pt idx="20">
                  <c:v>-5.3499999999999659E-2</c:v>
                </c:pt>
                <c:pt idx="21">
                  <c:v>-2.9899999999999594E-2</c:v>
                </c:pt>
                <c:pt idx="22">
                  <c:v>7.5000000000002842E-3</c:v>
                </c:pt>
                <c:pt idx="23">
                  <c:v>1.7099999999999227E-2</c:v>
                </c:pt>
                <c:pt idx="24">
                  <c:v>-3.9500000000000313E-2</c:v>
                </c:pt>
                <c:pt idx="25">
                  <c:v>-0.11280000000000001</c:v>
                </c:pt>
                <c:pt idx="26">
                  <c:v>5.3999999999998494E-3</c:v>
                </c:pt>
                <c:pt idx="27">
                  <c:v>1.580000000000048E-2</c:v>
                </c:pt>
                <c:pt idx="28">
                  <c:v>-5.8099999999999596E-2</c:v>
                </c:pt>
                <c:pt idx="29">
                  <c:v>-1.3400000000000745E-2</c:v>
                </c:pt>
                <c:pt idx="30">
                  <c:v>1.9500000000000739E-2</c:v>
                </c:pt>
                <c:pt idx="31">
                  <c:v>-4.2799999999999727E-2</c:v>
                </c:pt>
                <c:pt idx="32">
                  <c:v>4.0100000000000691E-2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199-4616-8671-797AB73B9AE0}"/>
            </c:ext>
          </c:extLst>
        </c:ser>
        <c:ser>
          <c:idx val="3"/>
          <c:order val="3"/>
          <c:tx>
            <c:v>C4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'1-st shimming'!$C$102:$C$134</c:f>
              <c:numCache>
                <c:formatCode>General</c:formatCode>
                <c:ptCount val="33"/>
                <c:pt idx="0">
                  <c:v>2444.6048000000001</c:v>
                </c:pt>
                <c:pt idx="1">
                  <c:v>2469.2698</c:v>
                </c:pt>
                <c:pt idx="2">
                  <c:v>2493.9378000000002</c:v>
                </c:pt>
                <c:pt idx="3">
                  <c:v>2518.6041</c:v>
                </c:pt>
                <c:pt idx="4">
                  <c:v>2543.2680999999998</c:v>
                </c:pt>
                <c:pt idx="5">
                  <c:v>2567.9391000000001</c:v>
                </c:pt>
                <c:pt idx="6">
                  <c:v>2592.6064000000001</c:v>
                </c:pt>
                <c:pt idx="7">
                  <c:v>2617.2736</c:v>
                </c:pt>
                <c:pt idx="8">
                  <c:v>2641.9425999999999</c:v>
                </c:pt>
                <c:pt idx="9">
                  <c:v>2666.6088</c:v>
                </c:pt>
                <c:pt idx="10">
                  <c:v>2691.2755000000002</c:v>
                </c:pt>
                <c:pt idx="11">
                  <c:v>2715.9409999999998</c:v>
                </c:pt>
                <c:pt idx="12">
                  <c:v>2740.6091999999999</c:v>
                </c:pt>
                <c:pt idx="13">
                  <c:v>2765.2709</c:v>
                </c:pt>
                <c:pt idx="14">
                  <c:v>2789.9432000000002</c:v>
                </c:pt>
                <c:pt idx="15">
                  <c:v>2814.6100999999999</c:v>
                </c:pt>
                <c:pt idx="16">
                  <c:v>2839.2772</c:v>
                </c:pt>
                <c:pt idx="17">
                  <c:v>2863.9423000000002</c:v>
                </c:pt>
                <c:pt idx="18">
                  <c:v>2888.6102999999998</c:v>
                </c:pt>
                <c:pt idx="19">
                  <c:v>2913.2817</c:v>
                </c:pt>
                <c:pt idx="20">
                  <c:v>2937.9447</c:v>
                </c:pt>
                <c:pt idx="21">
                  <c:v>2962.6095</c:v>
                </c:pt>
                <c:pt idx="22">
                  <c:v>2987.2788</c:v>
                </c:pt>
                <c:pt idx="23">
                  <c:v>3011.9454000000001</c:v>
                </c:pt>
                <c:pt idx="24">
                  <c:v>3036.6131999999998</c:v>
                </c:pt>
                <c:pt idx="25">
                  <c:v>3061.2811999999999</c:v>
                </c:pt>
                <c:pt idx="26">
                  <c:v>3085.9504000000002</c:v>
                </c:pt>
                <c:pt idx="27">
                  <c:v>3110.6134000000002</c:v>
                </c:pt>
                <c:pt idx="28">
                  <c:v>3135.2854000000002</c:v>
                </c:pt>
                <c:pt idx="29">
                  <c:v>3159.9486999999999</c:v>
                </c:pt>
                <c:pt idx="30">
                  <c:v>3184.6185999999998</c:v>
                </c:pt>
                <c:pt idx="31">
                  <c:v>3209.2824000000001</c:v>
                </c:pt>
                <c:pt idx="32">
                  <c:v>3233.9497999999999</c:v>
                </c:pt>
              </c:numCache>
            </c:numRef>
          </c:xVal>
          <c:yVal>
            <c:numRef>
              <c:f>'1-st shimming'!$E$102:$E$134</c:f>
              <c:numCache>
                <c:formatCode>General</c:formatCode>
                <c:ptCount val="33"/>
                <c:pt idx="0">
                  <c:v>0.16329999999999956</c:v>
                </c:pt>
                <c:pt idx="1">
                  <c:v>0.13920000000000066</c:v>
                </c:pt>
                <c:pt idx="2">
                  <c:v>0.13039999999999985</c:v>
                </c:pt>
                <c:pt idx="3">
                  <c:v>7.3100000000000165E-2</c:v>
                </c:pt>
                <c:pt idx="4">
                  <c:v>0.12289999999999957</c:v>
                </c:pt>
                <c:pt idx="5">
                  <c:v>0.12320000000000064</c:v>
                </c:pt>
                <c:pt idx="6">
                  <c:v>9.1900000000000759E-2</c:v>
                </c:pt>
                <c:pt idx="7">
                  <c:v>7.7099999999999724E-2</c:v>
                </c:pt>
                <c:pt idx="8">
                  <c:v>0.10350000000000037</c:v>
                </c:pt>
                <c:pt idx="9">
                  <c:v>0.11940000000000062</c:v>
                </c:pt>
                <c:pt idx="10">
                  <c:v>0.1097999999999999</c:v>
                </c:pt>
                <c:pt idx="11">
                  <c:v>0.10130000000000017</c:v>
                </c:pt>
                <c:pt idx="12">
                  <c:v>0.14140000000000086</c:v>
                </c:pt>
                <c:pt idx="13">
                  <c:v>0.13349999999999973</c:v>
                </c:pt>
                <c:pt idx="14">
                  <c:v>9.2499999999999361E-2</c:v>
                </c:pt>
                <c:pt idx="15">
                  <c:v>8.0799999999999983E-2</c:v>
                </c:pt>
                <c:pt idx="16">
                  <c:v>8.5200000000000387E-2</c:v>
                </c:pt>
                <c:pt idx="17">
                  <c:v>9.4799999999999329E-2</c:v>
                </c:pt>
                <c:pt idx="18">
                  <c:v>9.7300000000000608E-2</c:v>
                </c:pt>
                <c:pt idx="19">
                  <c:v>0.14279999999999937</c:v>
                </c:pt>
                <c:pt idx="20">
                  <c:v>0.10899999999999999</c:v>
                </c:pt>
                <c:pt idx="21">
                  <c:v>8.7699999999999889E-2</c:v>
                </c:pt>
                <c:pt idx="22">
                  <c:v>9.3799999999999883E-2</c:v>
                </c:pt>
                <c:pt idx="23">
                  <c:v>9.2399999999999594E-2</c:v>
                </c:pt>
                <c:pt idx="24">
                  <c:v>0.12260000000000026</c:v>
                </c:pt>
                <c:pt idx="25">
                  <c:v>7.6000000000000512E-2</c:v>
                </c:pt>
                <c:pt idx="26">
                  <c:v>0.10019999999999918</c:v>
                </c:pt>
                <c:pt idx="27">
                  <c:v>8.6000000000000298E-2</c:v>
                </c:pt>
                <c:pt idx="28">
                  <c:v>0.14819999999999922</c:v>
                </c:pt>
                <c:pt idx="29">
                  <c:v>0.1872000000000007</c:v>
                </c:pt>
                <c:pt idx="30">
                  <c:v>0.1700999999999997</c:v>
                </c:pt>
                <c:pt idx="31">
                  <c:v>0.17060000000000031</c:v>
                </c:pt>
                <c:pt idx="32">
                  <c:v>-1.8200000000000216E-2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199-4616-8671-797AB73B9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4121376"/>
        <c:axId val="904122336"/>
      </c:scatterChart>
      <c:valAx>
        <c:axId val="904121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Z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4122336"/>
        <c:crossesAt val="-0.30000000000000004"/>
        <c:crossBetween val="midCat"/>
      </c:valAx>
      <c:valAx>
        <c:axId val="904122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41213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'1-st shimming'!$C$3:$C$35</c:f>
              <c:numCache>
                <c:formatCode>General</c:formatCode>
                <c:ptCount val="33"/>
                <c:pt idx="0">
                  <c:v>2.5728</c:v>
                </c:pt>
                <c:pt idx="1">
                  <c:v>27.236699999999999</c:v>
                </c:pt>
                <c:pt idx="2">
                  <c:v>51.898600000000002</c:v>
                </c:pt>
                <c:pt idx="3">
                  <c:v>76.564599999999999</c:v>
                </c:pt>
                <c:pt idx="4">
                  <c:v>101.23569999999999</c:v>
                </c:pt>
                <c:pt idx="5">
                  <c:v>125.9023</c:v>
                </c:pt>
                <c:pt idx="6">
                  <c:v>150.5702</c:v>
                </c:pt>
                <c:pt idx="7">
                  <c:v>175.23699999999999</c:v>
                </c:pt>
                <c:pt idx="8">
                  <c:v>199.90649999999999</c:v>
                </c:pt>
                <c:pt idx="9">
                  <c:v>224.56960000000001</c:v>
                </c:pt>
                <c:pt idx="10">
                  <c:v>249.23519999999999</c:v>
                </c:pt>
                <c:pt idx="11">
                  <c:v>273.90309999999999</c:v>
                </c:pt>
                <c:pt idx="12">
                  <c:v>298.57049999999998</c:v>
                </c:pt>
                <c:pt idx="13">
                  <c:v>323.238</c:v>
                </c:pt>
                <c:pt idx="14">
                  <c:v>347.90690000000001</c:v>
                </c:pt>
                <c:pt idx="15">
                  <c:v>372.57319999999999</c:v>
                </c:pt>
                <c:pt idx="16">
                  <c:v>397.23820000000001</c:v>
                </c:pt>
                <c:pt idx="17">
                  <c:v>421.90460000000002</c:v>
                </c:pt>
                <c:pt idx="18">
                  <c:v>446.57369999999997</c:v>
                </c:pt>
                <c:pt idx="19">
                  <c:v>471.2423</c:v>
                </c:pt>
                <c:pt idx="20">
                  <c:v>495.9085</c:v>
                </c:pt>
                <c:pt idx="21">
                  <c:v>520.57650000000001</c:v>
                </c:pt>
                <c:pt idx="22">
                  <c:v>545.24300000000005</c:v>
                </c:pt>
                <c:pt idx="23">
                  <c:v>569.90989999999999</c:v>
                </c:pt>
                <c:pt idx="24">
                  <c:v>594.57539999999995</c:v>
                </c:pt>
                <c:pt idx="25">
                  <c:v>619.245</c:v>
                </c:pt>
                <c:pt idx="26">
                  <c:v>643.90560000000005</c:v>
                </c:pt>
                <c:pt idx="27">
                  <c:v>668.57799999999997</c:v>
                </c:pt>
                <c:pt idx="28">
                  <c:v>693.24450000000002</c:v>
                </c:pt>
                <c:pt idx="29">
                  <c:v>717.91229999999996</c:v>
                </c:pt>
                <c:pt idx="30">
                  <c:v>742.57849999999996</c:v>
                </c:pt>
                <c:pt idx="31">
                  <c:v>767.2432</c:v>
                </c:pt>
                <c:pt idx="32">
                  <c:v>791.91300000000001</c:v>
                </c:pt>
              </c:numCache>
            </c:numRef>
          </c:xVal>
          <c:yVal>
            <c:numRef>
              <c:f>'1-st shimming'!$F$3:$F$35</c:f>
              <c:numCache>
                <c:formatCode>General</c:formatCode>
                <c:ptCount val="33"/>
                <c:pt idx="0">
                  <c:v>-5.0200000000000355E-2</c:v>
                </c:pt>
                <c:pt idx="1">
                  <c:v>-1.5800000000000147E-2</c:v>
                </c:pt>
                <c:pt idx="2">
                  <c:v>7.5600000000000001E-2</c:v>
                </c:pt>
                <c:pt idx="3">
                  <c:v>5.7399999999999785E-2</c:v>
                </c:pt>
                <c:pt idx="4">
                  <c:v>-2.8700000000000281E-2</c:v>
                </c:pt>
                <c:pt idx="5">
                  <c:v>-2.0000000000000129E-2</c:v>
                </c:pt>
                <c:pt idx="6">
                  <c:v>-5.8000000000003604E-3</c:v>
                </c:pt>
                <c:pt idx="7">
                  <c:v>-2.7400000000000202E-2</c:v>
                </c:pt>
                <c:pt idx="8">
                  <c:v>2.1999999999996467E-3</c:v>
                </c:pt>
                <c:pt idx="9">
                  <c:v>2.6000000000000467E-3</c:v>
                </c:pt>
                <c:pt idx="10">
                  <c:v>-2.010000000000034E-2</c:v>
                </c:pt>
                <c:pt idx="11">
                  <c:v>-9.500000000000175E-3</c:v>
                </c:pt>
                <c:pt idx="12">
                  <c:v>5.9999999999996723E-3</c:v>
                </c:pt>
                <c:pt idx="13">
                  <c:v>-1.1000000000000232E-2</c:v>
                </c:pt>
                <c:pt idx="14">
                  <c:v>7.5999999999999401E-3</c:v>
                </c:pt>
                <c:pt idx="15">
                  <c:v>-7.4999999999999512E-3</c:v>
                </c:pt>
                <c:pt idx="16">
                  <c:v>6.0999999999998833E-3</c:v>
                </c:pt>
                <c:pt idx="17">
                  <c:v>-5.00000000000278E-4</c:v>
                </c:pt>
                <c:pt idx="18">
                  <c:v>3.6999999999997035E-3</c:v>
                </c:pt>
                <c:pt idx="19">
                  <c:v>-1.6000000000000125E-2</c:v>
                </c:pt>
                <c:pt idx="20">
                  <c:v>-2.8700000000000281E-2</c:v>
                </c:pt>
                <c:pt idx="21">
                  <c:v>1.1499999999999733E-2</c:v>
                </c:pt>
                <c:pt idx="22">
                  <c:v>-3.0999999999999917E-3</c:v>
                </c:pt>
                <c:pt idx="23">
                  <c:v>-9.000000000000008E-3</c:v>
                </c:pt>
                <c:pt idx="24">
                  <c:v>-1.5900000000000358E-2</c:v>
                </c:pt>
                <c:pt idx="25">
                  <c:v>2.1999999999996467E-3</c:v>
                </c:pt>
                <c:pt idx="26">
                  <c:v>-2.8300000000000325E-2</c:v>
                </c:pt>
                <c:pt idx="27">
                  <c:v>-1.0300000000000087E-2</c:v>
                </c:pt>
                <c:pt idx="28">
                  <c:v>-3.3200000000000007E-2</c:v>
                </c:pt>
                <c:pt idx="29">
                  <c:v>-3.1100000000000017E-2</c:v>
                </c:pt>
                <c:pt idx="30">
                  <c:v>-3.4400000000000319E-2</c:v>
                </c:pt>
                <c:pt idx="31">
                  <c:v>-1.3000000000001899E-3</c:v>
                </c:pt>
                <c:pt idx="32">
                  <c:v>-2.1800000000000375E-2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7B2-4D74-84B1-2103170B2A97}"/>
            </c:ext>
          </c:extLst>
        </c:ser>
        <c:ser>
          <c:idx val="1"/>
          <c:order val="1"/>
          <c:tx>
            <c:v>C2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'1-st shimming'!$C$36:$C$68</c:f>
              <c:numCache>
                <c:formatCode>General</c:formatCode>
                <c:ptCount val="33"/>
                <c:pt idx="0">
                  <c:v>816.58130000000006</c:v>
                </c:pt>
                <c:pt idx="1">
                  <c:v>841.24950000000001</c:v>
                </c:pt>
                <c:pt idx="2">
                  <c:v>865.91049999999996</c:v>
                </c:pt>
                <c:pt idx="3">
                  <c:v>890.57860000000005</c:v>
                </c:pt>
                <c:pt idx="4">
                  <c:v>915.24839999999995</c:v>
                </c:pt>
                <c:pt idx="5">
                  <c:v>939.91300000000001</c:v>
                </c:pt>
                <c:pt idx="6">
                  <c:v>964.58180000000004</c:v>
                </c:pt>
                <c:pt idx="7">
                  <c:v>989.25149999999996</c:v>
                </c:pt>
                <c:pt idx="8">
                  <c:v>1013.9165</c:v>
                </c:pt>
                <c:pt idx="9">
                  <c:v>1038.5840000000001</c:v>
                </c:pt>
                <c:pt idx="10">
                  <c:v>1063.2503999999999</c:v>
                </c:pt>
                <c:pt idx="11">
                  <c:v>1087.9173000000001</c:v>
                </c:pt>
                <c:pt idx="12">
                  <c:v>1112.5812000000001</c:v>
                </c:pt>
                <c:pt idx="13">
                  <c:v>1137.2506000000001</c:v>
                </c:pt>
                <c:pt idx="14">
                  <c:v>1161.9132</c:v>
                </c:pt>
                <c:pt idx="15">
                  <c:v>1186.5807</c:v>
                </c:pt>
                <c:pt idx="16">
                  <c:v>1211.2473</c:v>
                </c:pt>
                <c:pt idx="17">
                  <c:v>1235.9223</c:v>
                </c:pt>
                <c:pt idx="18">
                  <c:v>1260.5848000000001</c:v>
                </c:pt>
                <c:pt idx="19">
                  <c:v>1285.2483999999999</c:v>
                </c:pt>
                <c:pt idx="20">
                  <c:v>1309.9197999999999</c:v>
                </c:pt>
                <c:pt idx="21">
                  <c:v>1334.5881999999999</c:v>
                </c:pt>
                <c:pt idx="22">
                  <c:v>1359.2550000000001</c:v>
                </c:pt>
                <c:pt idx="23">
                  <c:v>1383.9232999999999</c:v>
                </c:pt>
                <c:pt idx="24">
                  <c:v>1408.5891999999999</c:v>
                </c:pt>
                <c:pt idx="25">
                  <c:v>1433.2564</c:v>
                </c:pt>
                <c:pt idx="26">
                  <c:v>1457.9206999999999</c:v>
                </c:pt>
                <c:pt idx="27">
                  <c:v>1482.5900999999999</c:v>
                </c:pt>
                <c:pt idx="28">
                  <c:v>1507.2512999999999</c:v>
                </c:pt>
                <c:pt idx="29">
                  <c:v>1531.921</c:v>
                </c:pt>
                <c:pt idx="30">
                  <c:v>1556.5894000000001</c:v>
                </c:pt>
                <c:pt idx="31">
                  <c:v>1581.2563</c:v>
                </c:pt>
                <c:pt idx="32">
                  <c:v>1605.9233999999999</c:v>
                </c:pt>
              </c:numCache>
            </c:numRef>
          </c:xVal>
          <c:yVal>
            <c:numRef>
              <c:f>'1-st shimming'!$F$36:$F$68</c:f>
              <c:numCache>
                <c:formatCode>General</c:formatCode>
                <c:ptCount val="33"/>
                <c:pt idx="0">
                  <c:v>-1.319999999999999E-2</c:v>
                </c:pt>
                <c:pt idx="1">
                  <c:v>-3.1499999999999972E-2</c:v>
                </c:pt>
                <c:pt idx="2">
                  <c:v>-7.0000000000002283E-3</c:v>
                </c:pt>
                <c:pt idx="3">
                  <c:v>-3.9300000000000002E-2</c:v>
                </c:pt>
                <c:pt idx="4">
                  <c:v>-8.1000000000003292E-3</c:v>
                </c:pt>
                <c:pt idx="5">
                  <c:v>-1.8100000000000116E-2</c:v>
                </c:pt>
                <c:pt idx="6">
                  <c:v>-1.1700000000000377E-2</c:v>
                </c:pt>
                <c:pt idx="7">
                  <c:v>-2.9300000000000215E-2</c:v>
                </c:pt>
                <c:pt idx="8">
                  <c:v>-2.4800000000000044E-2</c:v>
                </c:pt>
                <c:pt idx="9">
                  <c:v>-2.3400000000000198E-2</c:v>
                </c:pt>
                <c:pt idx="10">
                  <c:v>-1.5800000000000147E-2</c:v>
                </c:pt>
                <c:pt idx="11">
                  <c:v>-3.510000000000002E-2</c:v>
                </c:pt>
                <c:pt idx="12">
                  <c:v>-1.0700000000000043E-2</c:v>
                </c:pt>
                <c:pt idx="13">
                  <c:v>-1.8300000000000094E-2</c:v>
                </c:pt>
                <c:pt idx="14">
                  <c:v>-1.8400000000000305E-2</c:v>
                </c:pt>
                <c:pt idx="15">
                  <c:v>-2.0700000000000274E-2</c:v>
                </c:pt>
                <c:pt idx="16">
                  <c:v>-1.6500000000000292E-2</c:v>
                </c:pt>
                <c:pt idx="17">
                  <c:v>-2.0600000000000063E-2</c:v>
                </c:pt>
                <c:pt idx="18">
                  <c:v>-2.5000000000000022E-2</c:v>
                </c:pt>
                <c:pt idx="19">
                  <c:v>-2.7800000000000158E-2</c:v>
                </c:pt>
                <c:pt idx="20">
                  <c:v>-4.1700000000000181E-2</c:v>
                </c:pt>
                <c:pt idx="21">
                  <c:v>-4.6700000000000075E-2</c:v>
                </c:pt>
                <c:pt idx="22">
                  <c:v>-1.2600000000000056E-2</c:v>
                </c:pt>
                <c:pt idx="23">
                  <c:v>-3.1299999999999994E-2</c:v>
                </c:pt>
                <c:pt idx="24">
                  <c:v>-1.5400000000000191E-2</c:v>
                </c:pt>
                <c:pt idx="25">
                  <c:v>-3.510000000000002E-2</c:v>
                </c:pt>
                <c:pt idx="26">
                  <c:v>-9.199999999999986E-3</c:v>
                </c:pt>
                <c:pt idx="27">
                  <c:v>-3.6600000000000077E-2</c:v>
                </c:pt>
                <c:pt idx="28">
                  <c:v>-2.2900000000000031E-2</c:v>
                </c:pt>
                <c:pt idx="29">
                  <c:v>-2.210000000000012E-2</c:v>
                </c:pt>
                <c:pt idx="30">
                  <c:v>2.8000000000000247E-3</c:v>
                </c:pt>
                <c:pt idx="31">
                  <c:v>-4.2800000000000282E-2</c:v>
                </c:pt>
                <c:pt idx="32">
                  <c:v>-2.7000000000000357E-3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7B2-4D74-84B1-2103170B2A97}"/>
            </c:ext>
          </c:extLst>
        </c:ser>
        <c:ser>
          <c:idx val="2"/>
          <c:order val="2"/>
          <c:tx>
            <c:v>C3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'1-st shimming'!$C$69:$C$101</c:f>
              <c:numCache>
                <c:formatCode>General</c:formatCode>
                <c:ptCount val="33"/>
                <c:pt idx="0">
                  <c:v>1630.5907999999999</c:v>
                </c:pt>
                <c:pt idx="1">
                  <c:v>1655.2603999999999</c:v>
                </c:pt>
                <c:pt idx="2">
                  <c:v>1679.9262000000001</c:v>
                </c:pt>
                <c:pt idx="3">
                  <c:v>1704.5968</c:v>
                </c:pt>
                <c:pt idx="4">
                  <c:v>1729.2616</c:v>
                </c:pt>
                <c:pt idx="5">
                  <c:v>1753.9286999999999</c:v>
                </c:pt>
                <c:pt idx="6">
                  <c:v>1778.5926999999999</c:v>
                </c:pt>
                <c:pt idx="7">
                  <c:v>1803.2645</c:v>
                </c:pt>
                <c:pt idx="8">
                  <c:v>1827.931</c:v>
                </c:pt>
                <c:pt idx="9">
                  <c:v>1852.5971999999999</c:v>
                </c:pt>
                <c:pt idx="10">
                  <c:v>1877.2657999999999</c:v>
                </c:pt>
                <c:pt idx="11">
                  <c:v>1901.9333999999999</c:v>
                </c:pt>
                <c:pt idx="12">
                  <c:v>1926.5988</c:v>
                </c:pt>
                <c:pt idx="13">
                  <c:v>1951.2646999999999</c:v>
                </c:pt>
                <c:pt idx="14">
                  <c:v>1975.9313999999999</c:v>
                </c:pt>
                <c:pt idx="15">
                  <c:v>2000.6012000000001</c:v>
                </c:pt>
                <c:pt idx="16">
                  <c:v>2025.2677000000001</c:v>
                </c:pt>
                <c:pt idx="17">
                  <c:v>2049.9348</c:v>
                </c:pt>
                <c:pt idx="18">
                  <c:v>2074.6019000000001</c:v>
                </c:pt>
                <c:pt idx="19">
                  <c:v>2099.2642999999998</c:v>
                </c:pt>
                <c:pt idx="20">
                  <c:v>2123.9337</c:v>
                </c:pt>
                <c:pt idx="21">
                  <c:v>2148.6012999999998</c:v>
                </c:pt>
                <c:pt idx="22">
                  <c:v>2173.2678999999998</c:v>
                </c:pt>
                <c:pt idx="23">
                  <c:v>2197.9367999999999</c:v>
                </c:pt>
                <c:pt idx="24">
                  <c:v>2222.6003000000001</c:v>
                </c:pt>
                <c:pt idx="25">
                  <c:v>2247.2689</c:v>
                </c:pt>
                <c:pt idx="26">
                  <c:v>2271.9367999999999</c:v>
                </c:pt>
                <c:pt idx="27">
                  <c:v>2296.6043</c:v>
                </c:pt>
                <c:pt idx="28">
                  <c:v>2321.2705999999998</c:v>
                </c:pt>
                <c:pt idx="29">
                  <c:v>2345.9380999999998</c:v>
                </c:pt>
                <c:pt idx="30">
                  <c:v>2370.6048000000001</c:v>
                </c:pt>
                <c:pt idx="31">
                  <c:v>2395.2696000000001</c:v>
                </c:pt>
                <c:pt idx="32">
                  <c:v>2419.9378000000002</c:v>
                </c:pt>
              </c:numCache>
            </c:numRef>
          </c:xVal>
          <c:yVal>
            <c:numRef>
              <c:f>'1-st shimming'!$F$69:$F$101</c:f>
              <c:numCache>
                <c:formatCode>General</c:formatCode>
                <c:ptCount val="33"/>
                <c:pt idx="0">
                  <c:v>2.189999999999992E-2</c:v>
                </c:pt>
                <c:pt idx="1">
                  <c:v>2.0799999999999819E-2</c:v>
                </c:pt>
                <c:pt idx="2">
                  <c:v>1.7799999999999705E-2</c:v>
                </c:pt>
                <c:pt idx="3">
                  <c:v>-2.3000000000000798E-3</c:v>
                </c:pt>
                <c:pt idx="4">
                  <c:v>-2.2000000000003128E-3</c:v>
                </c:pt>
                <c:pt idx="5">
                  <c:v>1.2399999999999856E-2</c:v>
                </c:pt>
                <c:pt idx="6">
                  <c:v>1.0499999999999843E-2</c:v>
                </c:pt>
                <c:pt idx="7">
                  <c:v>-1.1000000000002119E-3</c:v>
                </c:pt>
                <c:pt idx="8">
                  <c:v>-4.2000000000000925E-3</c:v>
                </c:pt>
                <c:pt idx="9">
                  <c:v>-1.7800000000000371E-2</c:v>
                </c:pt>
                <c:pt idx="10">
                  <c:v>-1.6900000000000248E-2</c:v>
                </c:pt>
                <c:pt idx="11">
                  <c:v>-5.3999999999999604E-3</c:v>
                </c:pt>
                <c:pt idx="12">
                  <c:v>-8.4000000000000741E-3</c:v>
                </c:pt>
                <c:pt idx="13">
                  <c:v>-1.3000000000000012E-2</c:v>
                </c:pt>
                <c:pt idx="14">
                  <c:v>-1.6000000000000125E-2</c:v>
                </c:pt>
                <c:pt idx="15">
                  <c:v>-1.3900000000000134E-2</c:v>
                </c:pt>
                <c:pt idx="16">
                  <c:v>-2.8300000000000325E-2</c:v>
                </c:pt>
                <c:pt idx="17">
                  <c:v>-2.7900000000000369E-2</c:v>
                </c:pt>
                <c:pt idx="18">
                  <c:v>-3.7900000000000156E-2</c:v>
                </c:pt>
                <c:pt idx="19">
                  <c:v>-2.7699999999999947E-2</c:v>
                </c:pt>
                <c:pt idx="20">
                  <c:v>-3.000000000000036E-2</c:v>
                </c:pt>
                <c:pt idx="21">
                  <c:v>-4.6000000000000374E-2</c:v>
                </c:pt>
                <c:pt idx="22">
                  <c:v>-2.959999999999996E-2</c:v>
                </c:pt>
                <c:pt idx="23">
                  <c:v>-5.0000000000000377E-2</c:v>
                </c:pt>
                <c:pt idx="24">
                  <c:v>-3.75000000000002E-2</c:v>
                </c:pt>
                <c:pt idx="25">
                  <c:v>-5.3300000000000236E-2</c:v>
                </c:pt>
                <c:pt idx="26">
                  <c:v>-3.0700000000000061E-2</c:v>
                </c:pt>
                <c:pt idx="27">
                  <c:v>-4.7699999999999965E-2</c:v>
                </c:pt>
                <c:pt idx="28">
                  <c:v>-3.6100000000000354E-2</c:v>
                </c:pt>
                <c:pt idx="29">
                  <c:v>-3.6600000000000077E-2</c:v>
                </c:pt>
                <c:pt idx="30">
                  <c:v>-2.8800000000000048E-2</c:v>
                </c:pt>
                <c:pt idx="31">
                  <c:v>-2.8800000000000048E-2</c:v>
                </c:pt>
                <c:pt idx="32">
                  <c:v>-2.6500000000000079E-2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7B2-4D74-84B1-2103170B2A97}"/>
            </c:ext>
          </c:extLst>
        </c:ser>
        <c:ser>
          <c:idx val="3"/>
          <c:order val="3"/>
          <c:tx>
            <c:v>C4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'1-st shimming'!$C$102:$C$134</c:f>
              <c:numCache>
                <c:formatCode>General</c:formatCode>
                <c:ptCount val="33"/>
                <c:pt idx="0">
                  <c:v>2444.6048000000001</c:v>
                </c:pt>
                <c:pt idx="1">
                  <c:v>2469.2698</c:v>
                </c:pt>
                <c:pt idx="2">
                  <c:v>2493.9378000000002</c:v>
                </c:pt>
                <c:pt idx="3">
                  <c:v>2518.6041</c:v>
                </c:pt>
                <c:pt idx="4">
                  <c:v>2543.2680999999998</c:v>
                </c:pt>
                <c:pt idx="5">
                  <c:v>2567.9391000000001</c:v>
                </c:pt>
                <c:pt idx="6">
                  <c:v>2592.6064000000001</c:v>
                </c:pt>
                <c:pt idx="7">
                  <c:v>2617.2736</c:v>
                </c:pt>
                <c:pt idx="8">
                  <c:v>2641.9425999999999</c:v>
                </c:pt>
                <c:pt idx="9">
                  <c:v>2666.6088</c:v>
                </c:pt>
                <c:pt idx="10">
                  <c:v>2691.2755000000002</c:v>
                </c:pt>
                <c:pt idx="11">
                  <c:v>2715.9409999999998</c:v>
                </c:pt>
                <c:pt idx="12">
                  <c:v>2740.6091999999999</c:v>
                </c:pt>
                <c:pt idx="13">
                  <c:v>2765.2709</c:v>
                </c:pt>
                <c:pt idx="14">
                  <c:v>2789.9432000000002</c:v>
                </c:pt>
                <c:pt idx="15">
                  <c:v>2814.6100999999999</c:v>
                </c:pt>
                <c:pt idx="16">
                  <c:v>2839.2772</c:v>
                </c:pt>
                <c:pt idx="17">
                  <c:v>2863.9423000000002</c:v>
                </c:pt>
                <c:pt idx="18">
                  <c:v>2888.6102999999998</c:v>
                </c:pt>
                <c:pt idx="19">
                  <c:v>2913.2817</c:v>
                </c:pt>
                <c:pt idx="20">
                  <c:v>2937.9447</c:v>
                </c:pt>
                <c:pt idx="21">
                  <c:v>2962.6095</c:v>
                </c:pt>
                <c:pt idx="22">
                  <c:v>2987.2788</c:v>
                </c:pt>
                <c:pt idx="23">
                  <c:v>3011.9454000000001</c:v>
                </c:pt>
                <c:pt idx="24">
                  <c:v>3036.6131999999998</c:v>
                </c:pt>
                <c:pt idx="25">
                  <c:v>3061.2811999999999</c:v>
                </c:pt>
                <c:pt idx="26">
                  <c:v>3085.9504000000002</c:v>
                </c:pt>
                <c:pt idx="27">
                  <c:v>3110.6134000000002</c:v>
                </c:pt>
                <c:pt idx="28">
                  <c:v>3135.2854000000002</c:v>
                </c:pt>
                <c:pt idx="29">
                  <c:v>3159.9486999999999</c:v>
                </c:pt>
                <c:pt idx="30">
                  <c:v>3184.6185999999998</c:v>
                </c:pt>
                <c:pt idx="31">
                  <c:v>3209.2824000000001</c:v>
                </c:pt>
                <c:pt idx="32">
                  <c:v>3233.9497999999999</c:v>
                </c:pt>
              </c:numCache>
            </c:numRef>
          </c:xVal>
          <c:yVal>
            <c:numRef>
              <c:f>'1-st shimming'!$F$102:$F$134</c:f>
              <c:numCache>
                <c:formatCode>General</c:formatCode>
                <c:ptCount val="33"/>
                <c:pt idx="0">
                  <c:v>-1.0900000000000021E-2</c:v>
                </c:pt>
                <c:pt idx="1">
                  <c:v>-1.5000000000000235E-2</c:v>
                </c:pt>
                <c:pt idx="2">
                  <c:v>-1.3800000000000368E-2</c:v>
                </c:pt>
                <c:pt idx="3">
                  <c:v>-2.4400000000000088E-2</c:v>
                </c:pt>
                <c:pt idx="4">
                  <c:v>-7.7000000000003732E-3</c:v>
                </c:pt>
                <c:pt idx="5">
                  <c:v>-2.1199999999999997E-2</c:v>
                </c:pt>
                <c:pt idx="6">
                  <c:v>-9.300000000000197E-3</c:v>
                </c:pt>
                <c:pt idx="7">
                  <c:v>-4.2500000000000093E-2</c:v>
                </c:pt>
                <c:pt idx="8">
                  <c:v>-1.8400000000000305E-2</c:v>
                </c:pt>
                <c:pt idx="9">
                  <c:v>-4.060000000000008E-2</c:v>
                </c:pt>
                <c:pt idx="10">
                  <c:v>-2.3000000000000242E-2</c:v>
                </c:pt>
                <c:pt idx="11">
                  <c:v>-4.7499999999999987E-2</c:v>
                </c:pt>
                <c:pt idx="12">
                  <c:v>-2.9100000000000237E-2</c:v>
                </c:pt>
                <c:pt idx="13">
                  <c:v>-3.5699999999999954E-2</c:v>
                </c:pt>
                <c:pt idx="14">
                  <c:v>-2.420000000000011E-2</c:v>
                </c:pt>
                <c:pt idx="15">
                  <c:v>-5.589999999999995E-2</c:v>
                </c:pt>
                <c:pt idx="16">
                  <c:v>-4.5700000000000185E-2</c:v>
                </c:pt>
                <c:pt idx="17">
                  <c:v>-5.3300000000000236E-2</c:v>
                </c:pt>
                <c:pt idx="18">
                  <c:v>-4.6000000000000374E-2</c:v>
                </c:pt>
                <c:pt idx="19">
                  <c:v>-6.0800000000000076E-2</c:v>
                </c:pt>
                <c:pt idx="20">
                  <c:v>-5.5400000000000227E-2</c:v>
                </c:pt>
                <c:pt idx="21">
                  <c:v>-5.3100000000000258E-2</c:v>
                </c:pt>
                <c:pt idx="22">
                  <c:v>-5.1200000000000245E-2</c:v>
                </c:pt>
                <c:pt idx="23">
                  <c:v>-6.1000000000000054E-2</c:v>
                </c:pt>
                <c:pt idx="24">
                  <c:v>-6.28000000000003E-2</c:v>
                </c:pt>
                <c:pt idx="25">
                  <c:v>-6.1999999999999944E-2</c:v>
                </c:pt>
                <c:pt idx="26">
                  <c:v>-8.5100000000000287E-2</c:v>
                </c:pt>
                <c:pt idx="27">
                  <c:v>-5.8300000000000129E-2</c:v>
                </c:pt>
                <c:pt idx="28">
                  <c:v>-9.7100000000000297E-2</c:v>
                </c:pt>
                <c:pt idx="29">
                  <c:v>1.949999999999974E-2</c:v>
                </c:pt>
                <c:pt idx="30">
                  <c:v>0.1015999999999998</c:v>
                </c:pt>
                <c:pt idx="31">
                  <c:v>-2.2600000000000287E-2</c:v>
                </c:pt>
                <c:pt idx="32">
                  <c:v>-3.3300000000000218E-2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7B2-4D74-84B1-2103170B2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4121376"/>
        <c:axId val="904122336"/>
      </c:scatterChart>
      <c:valAx>
        <c:axId val="904121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Z (mm)</a:t>
                </a:r>
              </a:p>
            </c:rich>
          </c:tx>
          <c:layout>
            <c:manualLayout>
              <c:xMode val="edge"/>
              <c:yMode val="edge"/>
              <c:x val="0.49870537070242815"/>
              <c:y val="0.878680373286672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4122336"/>
        <c:crossesAt val="-0.5"/>
        <c:crossBetween val="midCat"/>
      </c:valAx>
      <c:valAx>
        <c:axId val="904122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(mm)</a:t>
                </a:r>
              </a:p>
            </c:rich>
          </c:tx>
          <c:layout>
            <c:manualLayout>
              <c:xMode val="edge"/>
              <c:yMode val="edge"/>
              <c:x val="1.5909437813852446E-2"/>
              <c:y val="0.430787037037037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41213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'2-d shimming'!$K$6:$K$137</c:f>
              <c:numCache>
                <c:formatCode>General</c:formatCode>
                <c:ptCount val="1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128</c:v>
                </c:pt>
                <c:pt idx="130">
                  <c:v>129</c:v>
                </c:pt>
                <c:pt idx="131">
                  <c:v>130</c:v>
                </c:pt>
              </c:numCache>
            </c:numRef>
          </c:xVal>
          <c:yVal>
            <c:numRef>
              <c:f>'2-d shimming'!$J$6:$J$137</c:f>
              <c:numCache>
                <c:formatCode>General</c:formatCode>
                <c:ptCount val="132"/>
                <c:pt idx="0">
                  <c:v>-5.045090909015934E-3</c:v>
                </c:pt>
                <c:pt idx="1">
                  <c:v>-5.5414935888097013E-3</c:v>
                </c:pt>
                <c:pt idx="2">
                  <c:v>-7.8578973826536926E-3</c:v>
                </c:pt>
                <c:pt idx="3">
                  <c:v>-8.2543022905949195E-3</c:v>
                </c:pt>
                <c:pt idx="4">
                  <c:v>-8.3707094267148306E-3</c:v>
                </c:pt>
                <c:pt idx="5">
                  <c:v>-7.3271109923927057E-3</c:v>
                </c:pt>
                <c:pt idx="6">
                  <c:v>-8.923515900340899E-3</c:v>
                </c:pt>
                <c:pt idx="7">
                  <c:v>-6.9399185801317419E-3</c:v>
                </c:pt>
                <c:pt idx="8">
                  <c:v>-3.7963223739715009E-3</c:v>
                </c:pt>
                <c:pt idx="9">
                  <c:v>-3.7927263070982181E-3</c:v>
                </c:pt>
                <c:pt idx="10">
                  <c:v>-5.7091278727874912E-3</c:v>
                </c:pt>
                <c:pt idx="11">
                  <c:v>-6.4555370978092354E-3</c:v>
                </c:pt>
                <c:pt idx="12">
                  <c:v>-1.7219408916709939E-3</c:v>
                </c:pt>
                <c:pt idx="13">
                  <c:v>-3.6783425966229223E-3</c:v>
                </c:pt>
                <c:pt idx="14">
                  <c:v>-3.3474318750448609E-4</c:v>
                </c:pt>
                <c:pt idx="15">
                  <c:v>-2.9115129842102044E-4</c:v>
                </c:pt>
                <c:pt idx="16">
                  <c:v>-3.3875539782078426E-3</c:v>
                </c:pt>
                <c:pt idx="17">
                  <c:v>-2.4039588861528988E-3</c:v>
                </c:pt>
                <c:pt idx="18">
                  <c:v>-1.3960364908169567E-2</c:v>
                </c:pt>
                <c:pt idx="19">
                  <c:v>-3.9567654990479151E-3</c:v>
                </c:pt>
                <c:pt idx="20">
                  <c:v>-4.0731681788063329E-3</c:v>
                </c:pt>
                <c:pt idx="21">
                  <c:v>-1.6695719726642598E-3</c:v>
                </c:pt>
                <c:pt idx="22">
                  <c:v>-2.0259791087892977E-3</c:v>
                </c:pt>
                <c:pt idx="23">
                  <c:v>-4.5423806744873847E-3</c:v>
                </c:pt>
                <c:pt idx="24">
                  <c:v>-2.5987866965119823E-3</c:v>
                </c:pt>
                <c:pt idx="25">
                  <c:v>-5.4951904903522281E-3</c:v>
                </c:pt>
                <c:pt idx="26">
                  <c:v>-5.8515942842171341E-3</c:v>
                </c:pt>
                <c:pt idx="27">
                  <c:v>-6.2079969639904434E-3</c:v>
                </c:pt>
                <c:pt idx="28">
                  <c:v>-6.7244029860085014E-3</c:v>
                </c:pt>
                <c:pt idx="29">
                  <c:v>-5.1808058050481914E-3</c:v>
                </c:pt>
                <c:pt idx="30">
                  <c:v>-5.2772095989096178E-3</c:v>
                </c:pt>
                <c:pt idx="31">
                  <c:v>-3.0336145068628542E-3</c:v>
                </c:pt>
                <c:pt idx="32">
                  <c:v>-3.5900183007255212E-3</c:v>
                </c:pt>
                <c:pt idx="33">
                  <c:v>-5.5064209804828457E-3</c:v>
                </c:pt>
                <c:pt idx="34">
                  <c:v>-5.8628281165990087E-3</c:v>
                </c:pt>
                <c:pt idx="35">
                  <c:v>-1.1559229682297945E-2</c:v>
                </c:pt>
                <c:pt idx="36">
                  <c:v>-7.3756357043309462E-3</c:v>
                </c:pt>
                <c:pt idx="37">
                  <c:v>-5.2720406122660074E-3</c:v>
                </c:pt>
                <c:pt idx="38">
                  <c:v>-4.4784432920237927E-3</c:v>
                </c:pt>
                <c:pt idx="39">
                  <c:v>-6.444847085891256E-3</c:v>
                </c:pt>
                <c:pt idx="40">
                  <c:v>4.9875120915961191E-4</c:v>
                </c:pt>
                <c:pt idx="41">
                  <c:v>-8.9976566232488966E-3</c:v>
                </c:pt>
                <c:pt idx="42">
                  <c:v>-7.0140586067353183E-3</c:v>
                </c:pt>
                <c:pt idx="43">
                  <c:v>-6.7704633754157306E-3</c:v>
                </c:pt>
                <c:pt idx="44">
                  <c:v>-7.2268667515056617E-3</c:v>
                </c:pt>
                <c:pt idx="45">
                  <c:v>-6.0232729127850521E-3</c:v>
                </c:pt>
                <c:pt idx="46">
                  <c:v>-1.3396735036507387E-3</c:v>
                </c:pt>
                <c:pt idx="47">
                  <c:v>-1.0336079664938776E-2</c:v>
                </c:pt>
                <c:pt idx="48">
                  <c:v>-2.5524816484223042E-3</c:v>
                </c:pt>
                <c:pt idx="49">
                  <c:v>-2.7888864170854191E-3</c:v>
                </c:pt>
                <c:pt idx="50">
                  <c:v>-4.4152911857718649E-3</c:v>
                </c:pt>
                <c:pt idx="51">
                  <c:v>-1.6716931692506432E-3</c:v>
                </c:pt>
                <c:pt idx="52">
                  <c:v>-2.3280993305302422E-3</c:v>
                </c:pt>
                <c:pt idx="53">
                  <c:v>2.2654972933822681E-3</c:v>
                </c:pt>
                <c:pt idx="54">
                  <c:v>-1.5509088678891531E-3</c:v>
                </c:pt>
                <c:pt idx="55">
                  <c:v>2.3726877560362875E-3</c:v>
                </c:pt>
                <c:pt idx="56">
                  <c:v>-2.6037142274571087E-3</c:v>
                </c:pt>
                <c:pt idx="57">
                  <c:v>5.9879611269950117E-5</c:v>
                </c:pt>
                <c:pt idx="58">
                  <c:v>2.2834776277930943E-3</c:v>
                </c:pt>
                <c:pt idx="59">
                  <c:v>4.787072859108836E-3</c:v>
                </c:pt>
                <c:pt idx="60">
                  <c:v>6.2706694830222884E-3</c:v>
                </c:pt>
                <c:pt idx="61">
                  <c:v>5.014264714345372E-3</c:v>
                </c:pt>
                <c:pt idx="62">
                  <c:v>6.4578613382763259E-3</c:v>
                </c:pt>
                <c:pt idx="63">
                  <c:v>1.1201457962199152E-2</c:v>
                </c:pt>
                <c:pt idx="64">
                  <c:v>9.545053193516076E-3</c:v>
                </c:pt>
                <c:pt idx="65">
                  <c:v>1.3938647032216714E-2</c:v>
                </c:pt>
                <c:pt idx="66">
                  <c:v>5.00822450487418E-2</c:v>
                </c:pt>
                <c:pt idx="67">
                  <c:v>4.3525841672669194E-2</c:v>
                </c:pt>
                <c:pt idx="68">
                  <c:v>4.0949436903985406E-2</c:v>
                </c:pt>
                <c:pt idx="69">
                  <c:v>3.8963034920521389E-2</c:v>
                </c:pt>
                <c:pt idx="70">
                  <c:v>3.5106630151839874E-2</c:v>
                </c:pt>
                <c:pt idx="71">
                  <c:v>3.5970225383152421E-2</c:v>
                </c:pt>
                <c:pt idx="72">
                  <c:v>3.1593822007087879E-2</c:v>
                </c:pt>
                <c:pt idx="73">
                  <c:v>3.0237417238394779E-2</c:v>
                </c:pt>
                <c:pt idx="74">
                  <c:v>2.5281011077124743E-2</c:v>
                </c:pt>
                <c:pt idx="75">
                  <c:v>2.3924609093644425E-2</c:v>
                </c:pt>
                <c:pt idx="76">
                  <c:v>2.2988204324954062E-2</c:v>
                </c:pt>
                <c:pt idx="77">
                  <c:v>2.1471800948869621E-2</c:v>
                </c:pt>
                <c:pt idx="78">
                  <c:v>2.0215397572808644E-2</c:v>
                </c:pt>
                <c:pt idx="79">
                  <c:v>1.8998992804126674E-2</c:v>
                </c:pt>
                <c:pt idx="80">
                  <c:v>1.6042589428037685E-2</c:v>
                </c:pt>
                <c:pt idx="81">
                  <c:v>1.0986183266762123E-2</c:v>
                </c:pt>
                <c:pt idx="82">
                  <c:v>9.6697812832642893E-3</c:v>
                </c:pt>
                <c:pt idx="83">
                  <c:v>6.1133765145829772E-3</c:v>
                </c:pt>
                <c:pt idx="84">
                  <c:v>5.956973138506988E-3</c:v>
                </c:pt>
                <c:pt idx="85">
                  <c:v>1.4605697624292396E-3</c:v>
                </c:pt>
                <c:pt idx="86">
                  <c:v>1.7141636011658162E-3</c:v>
                </c:pt>
                <c:pt idx="87">
                  <c:v>-2.1422397749192995E-3</c:v>
                </c:pt>
                <c:pt idx="88">
                  <c:v>2.2913540637851532E-3</c:v>
                </c:pt>
                <c:pt idx="89">
                  <c:v>-6.5046527071552229E-5</c:v>
                </c:pt>
                <c:pt idx="90">
                  <c:v>-5.2214512957527159E-3</c:v>
                </c:pt>
                <c:pt idx="91">
                  <c:v>-5.1478532792458981E-3</c:v>
                </c:pt>
                <c:pt idx="92">
                  <c:v>-5.1342608331321343E-3</c:v>
                </c:pt>
                <c:pt idx="93">
                  <c:v>-6.6066281660979997E-4</c:v>
                </c:pt>
                <c:pt idx="94">
                  <c:v>7.7293241472692342E-4</c:v>
                </c:pt>
                <c:pt idx="95">
                  <c:v>-5.9347235396804698E-4</c:v>
                </c:pt>
                <c:pt idx="96">
                  <c:v>3.4012566256842736E-4</c:v>
                </c:pt>
                <c:pt idx="97">
                  <c:v>-1.6162791061317405E-3</c:v>
                </c:pt>
                <c:pt idx="98">
                  <c:v>4.7273175177984517E-3</c:v>
                </c:pt>
                <c:pt idx="99">
                  <c:v>2.1770912749125973E-2</c:v>
                </c:pt>
                <c:pt idx="100">
                  <c:v>1.9624509373046287E-2</c:v>
                </c:pt>
                <c:pt idx="101">
                  <c:v>2.175810599695556E-2</c:v>
                </c:pt>
                <c:pt idx="102">
                  <c:v>1.864169983569447E-2</c:v>
                </c:pt>
                <c:pt idx="103">
                  <c:v>1.7805297852197588E-2</c:v>
                </c:pt>
                <c:pt idx="104">
                  <c:v>1.5298893083515577E-2</c:v>
                </c:pt>
                <c:pt idx="105">
                  <c:v>7.5924897074420988E-3</c:v>
                </c:pt>
                <c:pt idx="106">
                  <c:v>1.1186084938763663E-2</c:v>
                </c:pt>
                <c:pt idx="107">
                  <c:v>1.3619680170088286E-2</c:v>
                </c:pt>
                <c:pt idx="108">
                  <c:v>1.0673276794014905E-2</c:v>
                </c:pt>
                <c:pt idx="109">
                  <c:v>6.206872025326271E-3</c:v>
                </c:pt>
                <c:pt idx="110">
                  <c:v>5.0604700418486748E-3</c:v>
                </c:pt>
                <c:pt idx="111">
                  <c:v>3.4940652731728222E-3</c:v>
                </c:pt>
                <c:pt idx="112">
                  <c:v>1.5376605044931102E-3</c:v>
                </c:pt>
                <c:pt idx="113">
                  <c:v>1.8112571284079615E-3</c:v>
                </c:pt>
                <c:pt idx="114">
                  <c:v>-1.3251476402679346E-3</c:v>
                </c:pt>
                <c:pt idx="115">
                  <c:v>-1.931551016361957E-3</c:v>
                </c:pt>
                <c:pt idx="116">
                  <c:v>-1.5879516072409838E-3</c:v>
                </c:pt>
                <c:pt idx="117">
                  <c:v>-1.3243577685069924E-3</c:v>
                </c:pt>
                <c:pt idx="118">
                  <c:v>-3.6007625371866081E-3</c:v>
                </c:pt>
                <c:pt idx="119">
                  <c:v>-6.7171686984676404E-3</c:v>
                </c:pt>
                <c:pt idx="120">
                  <c:v>-7.6735706819506949E-3</c:v>
                </c:pt>
                <c:pt idx="121">
                  <c:v>-6.5699740580219546E-3</c:v>
                </c:pt>
                <c:pt idx="122">
                  <c:v>-9.9863788267179204E-3</c:v>
                </c:pt>
                <c:pt idx="123">
                  <c:v>-1.4982783595385574E-2</c:v>
                </c:pt>
                <c:pt idx="124">
                  <c:v>-1.8199189756658865E-2</c:v>
                </c:pt>
                <c:pt idx="125">
                  <c:v>-1.5275590347540502E-2</c:v>
                </c:pt>
                <c:pt idx="126">
                  <c:v>-1.7611995116227588E-2</c:v>
                </c:pt>
                <c:pt idx="127">
                  <c:v>-2.2208399884904195E-2</c:v>
                </c:pt>
                <c:pt idx="128">
                  <c:v>-2.4404803260998864E-2</c:v>
                </c:pt>
                <c:pt idx="129">
                  <c:v>-1.1921205244456445E-2</c:v>
                </c:pt>
                <c:pt idx="130">
                  <c:v>-3.1667612798349148E-2</c:v>
                </c:pt>
                <c:pt idx="131">
                  <c:v>-3.1134014781837083E-2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A99-43E0-B194-B1D81A9EF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123423"/>
        <c:axId val="137067263"/>
      </c:scatterChart>
      <c:valAx>
        <c:axId val="1371234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067263"/>
        <c:crossesAt val="-4.0000000000000008E-2"/>
        <c:crossBetween val="midCat"/>
      </c:valAx>
      <c:valAx>
        <c:axId val="137067263"/>
        <c:scaling>
          <c:orientation val="minMax"/>
          <c:max val="5.5000000000000007E-2"/>
          <c:min val="-3.5000000000000003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1234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'3-d shimming'!$J$3:$J$134</c:f>
              <c:numCache>
                <c:formatCode>General</c:formatCode>
                <c:ptCount val="1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128</c:v>
                </c:pt>
                <c:pt idx="130">
                  <c:v>129</c:v>
                </c:pt>
                <c:pt idx="131">
                  <c:v>130</c:v>
                </c:pt>
              </c:numCache>
            </c:numRef>
          </c:xVal>
          <c:yVal>
            <c:numRef>
              <c:f>'3-d shimming'!$H$3:$H$134</c:f>
              <c:numCache>
                <c:formatCode>General</c:formatCode>
                <c:ptCount val="132"/>
                <c:pt idx="0">
                  <c:v>-2.5570909090984167E-2</c:v>
                </c:pt>
                <c:pt idx="1">
                  <c:v>-2.4530909090968472E-2</c:v>
                </c:pt>
                <c:pt idx="2">
                  <c:v>-2.6970909090983569E-2</c:v>
                </c:pt>
                <c:pt idx="3">
                  <c:v>-1.5830909090983419E-2</c:v>
                </c:pt>
                <c:pt idx="4">
                  <c:v>-2.3670909090967279E-2</c:v>
                </c:pt>
                <c:pt idx="5">
                  <c:v>-1.9770909090985694E-2</c:v>
                </c:pt>
                <c:pt idx="6">
                  <c:v>-2.103090909097885E-2</c:v>
                </c:pt>
                <c:pt idx="7">
                  <c:v>-2.1070909090965789E-2</c:v>
                </c:pt>
                <c:pt idx="8">
                  <c:v>-2.1670909090985707E-2</c:v>
                </c:pt>
                <c:pt idx="9">
                  <c:v>-2.333090909097793E-2</c:v>
                </c:pt>
                <c:pt idx="10">
                  <c:v>-2.0970909090986006E-2</c:v>
                </c:pt>
                <c:pt idx="11">
                  <c:v>-2.4980909090970088E-2</c:v>
                </c:pt>
                <c:pt idx="12">
                  <c:v>-2.2370909090968089E-2</c:v>
                </c:pt>
                <c:pt idx="13">
                  <c:v>-2.0970909090972684E-2</c:v>
                </c:pt>
                <c:pt idx="14">
                  <c:v>-2.057090909096651E-2</c:v>
                </c:pt>
                <c:pt idx="15">
                  <c:v>-2.1170909090974438E-2</c:v>
                </c:pt>
                <c:pt idx="16">
                  <c:v>-1.923090909096617E-2</c:v>
                </c:pt>
                <c:pt idx="17">
                  <c:v>-1.9270909090961991E-2</c:v>
                </c:pt>
                <c:pt idx="18">
                  <c:v>-1.0070909090967445E-2</c:v>
                </c:pt>
                <c:pt idx="19">
                  <c:v>-1.6830909090964213E-2</c:v>
                </c:pt>
                <c:pt idx="20">
                  <c:v>-1.6170909090984315E-2</c:v>
                </c:pt>
                <c:pt idx="21">
                  <c:v>-2.0830909090985533E-2</c:v>
                </c:pt>
                <c:pt idx="22">
                  <c:v>-1.593090909096409E-2</c:v>
                </c:pt>
                <c:pt idx="23">
                  <c:v>-1.8470909090962523E-2</c:v>
                </c:pt>
                <c:pt idx="24">
                  <c:v>-1.8070909090960346E-2</c:v>
                </c:pt>
                <c:pt idx="25">
                  <c:v>-1.3630909090979665E-2</c:v>
                </c:pt>
                <c:pt idx="26">
                  <c:v>-1.3030909090973958E-2</c:v>
                </c:pt>
                <c:pt idx="27">
                  <c:v>-1.5730909090978767E-2</c:v>
                </c:pt>
                <c:pt idx="28">
                  <c:v>-1.2170909090982535E-2</c:v>
                </c:pt>
                <c:pt idx="29">
                  <c:v>-9.0709090909813217E-3</c:v>
                </c:pt>
                <c:pt idx="30">
                  <c:v>-9.8309090909796393E-3</c:v>
                </c:pt>
                <c:pt idx="31">
                  <c:v>-1.3030909090966852E-2</c:v>
                </c:pt>
                <c:pt idx="32">
                  <c:v>-1.143090909096392E-2</c:v>
                </c:pt>
                <c:pt idx="33">
                  <c:v>1.6629090909015626E-2</c:v>
                </c:pt>
                <c:pt idx="34">
                  <c:v>1.5029090909028237E-2</c:v>
                </c:pt>
                <c:pt idx="35">
                  <c:v>1.77690909090302E-2</c:v>
                </c:pt>
                <c:pt idx="36">
                  <c:v>1.8729090909041374E-2</c:v>
                </c:pt>
                <c:pt idx="37">
                  <c:v>1.646909090903545E-2</c:v>
                </c:pt>
                <c:pt idx="38">
                  <c:v>1.5719090909014993E-2</c:v>
                </c:pt>
                <c:pt idx="39">
                  <c:v>1.5029090909022907E-2</c:v>
                </c:pt>
                <c:pt idx="40">
                  <c:v>1.042909090901542E-2</c:v>
                </c:pt>
                <c:pt idx="41">
                  <c:v>1.8469090909019686E-2</c:v>
                </c:pt>
                <c:pt idx="42">
                  <c:v>1.4829090909028703E-2</c:v>
                </c:pt>
                <c:pt idx="43">
                  <c:v>8.1290909090283303E-3</c:v>
                </c:pt>
                <c:pt idx="44">
                  <c:v>9.3290909090397445E-3</c:v>
                </c:pt>
                <c:pt idx="45">
                  <c:v>8.169090909036586E-3</c:v>
                </c:pt>
                <c:pt idx="46">
                  <c:v>3.6290909090268275E-3</c:v>
                </c:pt>
                <c:pt idx="47">
                  <c:v>1.0669090909032536E-2</c:v>
                </c:pt>
                <c:pt idx="48">
                  <c:v>6.3290909090387426E-3</c:v>
                </c:pt>
                <c:pt idx="49">
                  <c:v>5.5090909090209361E-3</c:v>
                </c:pt>
                <c:pt idx="50">
                  <c:v>6.0790909090273348E-3</c:v>
                </c:pt>
                <c:pt idx="51">
                  <c:v>3.7790909090286984E-3</c:v>
                </c:pt>
                <c:pt idx="52">
                  <c:v>2.3790909090257439E-3</c:v>
                </c:pt>
                <c:pt idx="53">
                  <c:v>1.0290909090346634E-3</c:v>
                </c:pt>
                <c:pt idx="54">
                  <c:v>7.8909090902376522E-4</c:v>
                </c:pt>
                <c:pt idx="55">
                  <c:v>1.7090909090191342E-3</c:v>
                </c:pt>
                <c:pt idx="56">
                  <c:v>2.4290909090353974E-3</c:v>
                </c:pt>
                <c:pt idx="57">
                  <c:v>-1.1909090909741071E-3</c:v>
                </c:pt>
                <c:pt idx="58">
                  <c:v>5.2909090902561462E-4</c:v>
                </c:pt>
                <c:pt idx="59">
                  <c:v>3.5690909090295431E-3</c:v>
                </c:pt>
                <c:pt idx="60">
                  <c:v>5.6290909090368213E-3</c:v>
                </c:pt>
                <c:pt idx="61">
                  <c:v>6.1290909090334356E-3</c:v>
                </c:pt>
                <c:pt idx="62">
                  <c:v>9.6290909090235022E-3</c:v>
                </c:pt>
                <c:pt idx="63">
                  <c:v>8.22909090902188E-3</c:v>
                </c:pt>
                <c:pt idx="64">
                  <c:v>1.3229090909023994E-2</c:v>
                </c:pt>
                <c:pt idx="65">
                  <c:v>1.417909090904132E-2</c:v>
                </c:pt>
                <c:pt idx="66">
                  <c:v>-7.7209090909613753E-3</c:v>
                </c:pt>
                <c:pt idx="67">
                  <c:v>-3.0209090909674441E-3</c:v>
                </c:pt>
                <c:pt idx="68">
                  <c:v>-1.0090909096474587E-4</c:v>
                </c:pt>
                <c:pt idx="69">
                  <c:v>2.4290909090225188E-3</c:v>
                </c:pt>
                <c:pt idx="70">
                  <c:v>2.2290909090229849E-3</c:v>
                </c:pt>
                <c:pt idx="71">
                  <c:v>5.309090909030284E-3</c:v>
                </c:pt>
                <c:pt idx="72">
                  <c:v>6.029090909015461E-3</c:v>
                </c:pt>
                <c:pt idx="73">
                  <c:v>6.8290909090282514E-3</c:v>
                </c:pt>
                <c:pt idx="74">
                  <c:v>8.9290909090158077E-3</c:v>
                </c:pt>
                <c:pt idx="75">
                  <c:v>1.3429090909018643E-2</c:v>
                </c:pt>
                <c:pt idx="76">
                  <c:v>1.3409090909028726E-2</c:v>
                </c:pt>
                <c:pt idx="77">
                  <c:v>1.1669090909034202E-2</c:v>
                </c:pt>
                <c:pt idx="78">
                  <c:v>1.3069090909016284E-2</c:v>
                </c:pt>
                <c:pt idx="79">
                  <c:v>1.3129090909017566E-2</c:v>
                </c:pt>
                <c:pt idx="80">
                  <c:v>1.6129090909027893E-2</c:v>
                </c:pt>
                <c:pt idx="81">
                  <c:v>1.9229090909020669E-2</c:v>
                </c:pt>
                <c:pt idx="82">
                  <c:v>1.8089090909041178E-2</c:v>
                </c:pt>
                <c:pt idx="83">
                  <c:v>1.9289090909041934E-2</c:v>
                </c:pt>
                <c:pt idx="84">
                  <c:v>1.4989090909039077E-2</c:v>
                </c:pt>
                <c:pt idx="85">
                  <c:v>1.4629090909038495E-2</c:v>
                </c:pt>
                <c:pt idx="86">
                  <c:v>1.47190909090191E-2</c:v>
                </c:pt>
                <c:pt idx="87">
                  <c:v>1.5119090909025273E-2</c:v>
                </c:pt>
                <c:pt idx="88">
                  <c:v>1.0629090909038491E-2</c:v>
                </c:pt>
                <c:pt idx="89">
                  <c:v>1.1629090909019729E-2</c:v>
                </c:pt>
                <c:pt idx="90">
                  <c:v>1.552909090902041E-2</c:v>
                </c:pt>
                <c:pt idx="91">
                  <c:v>1.2499090909036087E-2</c:v>
                </c:pt>
                <c:pt idx="92">
                  <c:v>1.3129090909038438E-2</c:v>
                </c:pt>
                <c:pt idx="93">
                  <c:v>1.1199090909039117E-2</c:v>
                </c:pt>
                <c:pt idx="94">
                  <c:v>9.6090909090211507E-3</c:v>
                </c:pt>
                <c:pt idx="95">
                  <c:v>1.1619090909036095E-2</c:v>
                </c:pt>
                <c:pt idx="96">
                  <c:v>1.1729090909022161E-2</c:v>
                </c:pt>
                <c:pt idx="97">
                  <c:v>1.2429090909041846E-2</c:v>
                </c:pt>
                <c:pt idx="98">
                  <c:v>9.1290909090326611E-3</c:v>
                </c:pt>
                <c:pt idx="99">
                  <c:v>1.5829090909024596E-2</c:v>
                </c:pt>
                <c:pt idx="100">
                  <c:v>1.861909090902511E-2</c:v>
                </c:pt>
                <c:pt idx="101">
                  <c:v>1.6129090909036775E-2</c:v>
                </c:pt>
                <c:pt idx="102">
                  <c:v>1.6289090909015619E-2</c:v>
                </c:pt>
                <c:pt idx="103">
                  <c:v>1.7669090909035318E-2</c:v>
                </c:pt>
                <c:pt idx="104">
                  <c:v>1.4319090909036908E-2</c:v>
                </c:pt>
                <c:pt idx="105">
                  <c:v>2.0469090909031457E-2</c:v>
                </c:pt>
                <c:pt idx="106">
                  <c:v>1.4719090909029314E-2</c:v>
                </c:pt>
                <c:pt idx="107">
                  <c:v>1.6329090909023875E-2</c:v>
                </c:pt>
                <c:pt idx="108">
                  <c:v>1.9219090909018383E-2</c:v>
                </c:pt>
                <c:pt idx="109">
                  <c:v>2.1329090909026432E-2</c:v>
                </c:pt>
                <c:pt idx="110">
                  <c:v>2.0519090909026899E-2</c:v>
                </c:pt>
                <c:pt idx="111">
                  <c:v>1.7029090909021799E-2</c:v>
                </c:pt>
                <c:pt idx="112">
                  <c:v>2.1929090909021481E-2</c:v>
                </c:pt>
                <c:pt idx="113">
                  <c:v>2.2499090909027436E-2</c:v>
                </c:pt>
                <c:pt idx="114">
                  <c:v>2.2079090909022908E-2</c:v>
                </c:pt>
                <c:pt idx="115">
                  <c:v>2.1929090909037469E-2</c:v>
                </c:pt>
                <c:pt idx="116">
                  <c:v>2.2529090909040955E-2</c:v>
                </c:pt>
                <c:pt idx="117">
                  <c:v>2.3709090909024705E-2</c:v>
                </c:pt>
                <c:pt idx="118">
                  <c:v>2.3729090909023948E-2</c:v>
                </c:pt>
                <c:pt idx="119">
                  <c:v>2.4489090909022265E-2</c:v>
                </c:pt>
                <c:pt idx="120">
                  <c:v>2.5089090909028416E-2</c:v>
                </c:pt>
                <c:pt idx="121">
                  <c:v>2.342909090902065E-2</c:v>
                </c:pt>
                <c:pt idx="122">
                  <c:v>2.268909090903623E-2</c:v>
                </c:pt>
                <c:pt idx="123">
                  <c:v>2.5329090909022883E-2</c:v>
                </c:pt>
                <c:pt idx="124">
                  <c:v>2.6889090909014007E-2</c:v>
                </c:pt>
                <c:pt idx="125">
                  <c:v>1.9709090909019816E-2</c:v>
                </c:pt>
                <c:pt idx="126">
                  <c:v>1.6889090909026655E-2</c:v>
                </c:pt>
                <c:pt idx="127">
                  <c:v>2.0629090909022291E-2</c:v>
                </c:pt>
                <c:pt idx="128">
                  <c:v>1.8469090909038338E-2</c:v>
                </c:pt>
                <c:pt idx="129">
                  <c:v>-4.2709090909814063E-3</c:v>
                </c:pt>
                <c:pt idx="130">
                  <c:v>1.6119090909027384E-2</c:v>
                </c:pt>
                <c:pt idx="131">
                  <c:v>1.3129090909037994E-2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414-44CE-B723-424955063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123423"/>
        <c:axId val="137067263"/>
      </c:scatterChart>
      <c:valAx>
        <c:axId val="1371234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067263"/>
        <c:crossesAt val="-4.0000000000000008E-2"/>
        <c:crossBetween val="midCat"/>
      </c:valAx>
      <c:valAx>
        <c:axId val="137067263"/>
        <c:scaling>
          <c:orientation val="minMax"/>
          <c:max val="5.5000000000000007E-2"/>
          <c:min val="-3.5000000000000003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1234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'3-d shimming'!$J$3:$J$134</c:f>
              <c:numCache>
                <c:formatCode>General</c:formatCode>
                <c:ptCount val="1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128</c:v>
                </c:pt>
                <c:pt idx="130">
                  <c:v>129</c:v>
                </c:pt>
                <c:pt idx="131">
                  <c:v>130</c:v>
                </c:pt>
              </c:numCache>
            </c:numRef>
          </c:xVal>
          <c:yVal>
            <c:numRef>
              <c:f>'3-d shimming'!$L$3:$L$134</c:f>
              <c:numCache>
                <c:formatCode>General</c:formatCode>
                <c:ptCount val="132"/>
                <c:pt idx="0">
                  <c:v>-5.6733181818170664E-2</c:v>
                </c:pt>
                <c:pt idx="1">
                  <c:v>-5.3973181818166793E-2</c:v>
                </c:pt>
                <c:pt idx="2">
                  <c:v>-3.5433181818170567E-2</c:v>
                </c:pt>
                <c:pt idx="3">
                  <c:v>-3.026318181816734E-2</c:v>
                </c:pt>
                <c:pt idx="4">
                  <c:v>-3.0733181818165534E-2</c:v>
                </c:pt>
                <c:pt idx="5">
                  <c:v>-1.5533181818172537E-2</c:v>
                </c:pt>
                <c:pt idx="6">
                  <c:v>-1.4333181818168228E-2</c:v>
                </c:pt>
                <c:pt idx="7">
                  <c:v>-5.6531818181628779E-3</c:v>
                </c:pt>
                <c:pt idx="8">
                  <c:v>1.4468181818276804E-3</c:v>
                </c:pt>
                <c:pt idx="9">
                  <c:v>7.5268181818355373E-3</c:v>
                </c:pt>
                <c:pt idx="10">
                  <c:v>1.2236818181833087E-2</c:v>
                </c:pt>
                <c:pt idx="11">
                  <c:v>2.2466818181825943E-2</c:v>
                </c:pt>
                <c:pt idx="12">
                  <c:v>1.9226818181824257E-2</c:v>
                </c:pt>
                <c:pt idx="13">
                  <c:v>3.2166818181826429E-2</c:v>
                </c:pt>
                <c:pt idx="14">
                  <c:v>3.3676818181824331E-2</c:v>
                </c:pt>
                <c:pt idx="15">
                  <c:v>3.9526818181830237E-2</c:v>
                </c:pt>
                <c:pt idx="16">
                  <c:v>4.4676818181834221E-2</c:v>
                </c:pt>
                <c:pt idx="17">
                  <c:v>4.1346818181825284E-2</c:v>
                </c:pt>
                <c:pt idx="18">
                  <c:v>4.3066818181829447E-2</c:v>
                </c:pt>
                <c:pt idx="19">
                  <c:v>5.1426818181834477E-2</c:v>
                </c:pt>
                <c:pt idx="20">
                  <c:v>5.7236818181829463E-2</c:v>
                </c:pt>
                <c:pt idx="21">
                  <c:v>6.1826818181836884E-2</c:v>
                </c:pt>
                <c:pt idx="22">
                  <c:v>6.2446818181834729E-2</c:v>
                </c:pt>
                <c:pt idx="23">
                  <c:v>6.4866818181828378E-2</c:v>
                </c:pt>
                <c:pt idx="24">
                  <c:v>6.3766818181829166E-2</c:v>
                </c:pt>
                <c:pt idx="25">
                  <c:v>7.0766818181832392E-2</c:v>
                </c:pt>
                <c:pt idx="26">
                  <c:v>6.6936818181829949E-2</c:v>
                </c:pt>
                <c:pt idx="27">
                  <c:v>7.6616818181836521E-2</c:v>
                </c:pt>
                <c:pt idx="28">
                  <c:v>7.1376818181823509E-2</c:v>
                </c:pt>
                <c:pt idx="29">
                  <c:v>7.4566818181830641E-2</c:v>
                </c:pt>
                <c:pt idx="30">
                  <c:v>8.3266818181833457E-2</c:v>
                </c:pt>
                <c:pt idx="31">
                  <c:v>8.2866818181836166E-2</c:v>
                </c:pt>
                <c:pt idx="32">
                  <c:v>8.4066818181831593E-2</c:v>
                </c:pt>
                <c:pt idx="33">
                  <c:v>5.7366818181833423E-2</c:v>
                </c:pt>
                <c:pt idx="34">
                  <c:v>5.2966818181827691E-2</c:v>
                </c:pt>
                <c:pt idx="35">
                  <c:v>6.5466818181832309E-2</c:v>
                </c:pt>
                <c:pt idx="36">
                  <c:v>5.5666818181823174E-2</c:v>
                </c:pt>
                <c:pt idx="37">
                  <c:v>6.2766818181822615E-2</c:v>
                </c:pt>
                <c:pt idx="38">
                  <c:v>6.0946818181827567E-2</c:v>
                </c:pt>
                <c:pt idx="39">
                  <c:v>5.6566818181829959E-2</c:v>
                </c:pt>
                <c:pt idx="40">
                  <c:v>6.5046818181828669E-2</c:v>
                </c:pt>
                <c:pt idx="41">
                  <c:v>5.9366818181828762E-2</c:v>
                </c:pt>
                <c:pt idx="42">
                  <c:v>5.9166818181823899E-2</c:v>
                </c:pt>
                <c:pt idx="43">
                  <c:v>6.2066818181824246E-2</c:v>
                </c:pt>
                <c:pt idx="44">
                  <c:v>5.6326818181824834E-2</c:v>
                </c:pt>
                <c:pt idx="45">
                  <c:v>6.1026818181831644E-2</c:v>
                </c:pt>
                <c:pt idx="46">
                  <c:v>5.7816818181825269E-2</c:v>
                </c:pt>
                <c:pt idx="47">
                  <c:v>4.9866818181824257E-2</c:v>
                </c:pt>
                <c:pt idx="48">
                  <c:v>5.5246818181833746E-2</c:v>
                </c:pt>
                <c:pt idx="49">
                  <c:v>4.536681818182231E-2</c:v>
                </c:pt>
                <c:pt idx="50">
                  <c:v>4.2966818181824351E-2</c:v>
                </c:pt>
                <c:pt idx="51">
                  <c:v>4.2066818181822896E-2</c:v>
                </c:pt>
                <c:pt idx="52">
                  <c:v>3.6066818181824445E-2</c:v>
                </c:pt>
                <c:pt idx="53">
                  <c:v>3.242681818182902E-2</c:v>
                </c:pt>
                <c:pt idx="54">
                  <c:v>2.3866818181828009E-2</c:v>
                </c:pt>
                <c:pt idx="55">
                  <c:v>2.1166818181836078E-2</c:v>
                </c:pt>
                <c:pt idx="56">
                  <c:v>1.7626818181831538E-2</c:v>
                </c:pt>
                <c:pt idx="57">
                  <c:v>1.1966818181830874E-2</c:v>
                </c:pt>
                <c:pt idx="58">
                  <c:v>6.9168181818337615E-3</c:v>
                </c:pt>
                <c:pt idx="59">
                  <c:v>7.8668181818262184E-3</c:v>
                </c:pt>
                <c:pt idx="60">
                  <c:v>-3.4331818181705387E-3</c:v>
                </c:pt>
                <c:pt idx="61">
                  <c:v>-6.9331818181748162E-3</c:v>
                </c:pt>
                <c:pt idx="62">
                  <c:v>-6.8331818181714965E-3</c:v>
                </c:pt>
                <c:pt idx="63">
                  <c:v>-1.4733181818163743E-2</c:v>
                </c:pt>
                <c:pt idx="64">
                  <c:v>-2.2933181818167725E-2</c:v>
                </c:pt>
                <c:pt idx="65">
                  <c:v>-3.0433181818171562E-2</c:v>
                </c:pt>
                <c:pt idx="66">
                  <c:v>-3.0733181818176192E-2</c:v>
                </c:pt>
                <c:pt idx="67">
                  <c:v>-1.363318181816453E-2</c:v>
                </c:pt>
                <c:pt idx="68">
                  <c:v>-9.3331818181692228E-3</c:v>
                </c:pt>
                <c:pt idx="69">
                  <c:v>-8.0331818181669234E-3</c:v>
                </c:pt>
                <c:pt idx="70">
                  <c:v>1.0668181818367373E-3</c:v>
                </c:pt>
                <c:pt idx="71">
                  <c:v>6.966818181833645E-3</c:v>
                </c:pt>
                <c:pt idx="72">
                  <c:v>1.2026818181830379E-2</c:v>
                </c:pt>
                <c:pt idx="73">
                  <c:v>1.3866818181824669E-2</c:v>
                </c:pt>
                <c:pt idx="74">
                  <c:v>2.4826818181825416E-2</c:v>
                </c:pt>
                <c:pt idx="75">
                  <c:v>2.2066818181835757E-2</c:v>
                </c:pt>
                <c:pt idx="76">
                  <c:v>3.4766818181825698E-2</c:v>
                </c:pt>
                <c:pt idx="77">
                  <c:v>3.2166818181828205E-2</c:v>
                </c:pt>
                <c:pt idx="78">
                  <c:v>3.5366818181834958E-2</c:v>
                </c:pt>
                <c:pt idx="79">
                  <c:v>4.2566818181830612E-2</c:v>
                </c:pt>
                <c:pt idx="80">
                  <c:v>4.2766818181824817E-2</c:v>
                </c:pt>
                <c:pt idx="81">
                  <c:v>5.0236818181833343E-2</c:v>
                </c:pt>
                <c:pt idx="82">
                  <c:v>4.4366818181822865E-2</c:v>
                </c:pt>
                <c:pt idx="83">
                  <c:v>4.3166818181834543E-2</c:v>
                </c:pt>
                <c:pt idx="84">
                  <c:v>4.6666818181822833E-2</c:v>
                </c:pt>
                <c:pt idx="85">
                  <c:v>4.493681818183326E-2</c:v>
                </c:pt>
                <c:pt idx="86">
                  <c:v>5.4966818181824806E-2</c:v>
                </c:pt>
                <c:pt idx="87">
                  <c:v>4.8766818181826821E-2</c:v>
                </c:pt>
                <c:pt idx="88">
                  <c:v>4.4866818181828805E-2</c:v>
                </c:pt>
                <c:pt idx="89">
                  <c:v>5.4566818181822185E-2</c:v>
                </c:pt>
                <c:pt idx="90">
                  <c:v>5.1166818181826557E-2</c:v>
                </c:pt>
                <c:pt idx="91">
                  <c:v>5.1086818181829585E-2</c:v>
                </c:pt>
                <c:pt idx="92">
                  <c:v>4.446681818183329E-2</c:v>
                </c:pt>
                <c:pt idx="93">
                  <c:v>4.4466818181822632E-2</c:v>
                </c:pt>
                <c:pt idx="94">
                  <c:v>5.1846818181836341E-2</c:v>
                </c:pt>
                <c:pt idx="95">
                  <c:v>4.5966818181833347E-2</c:v>
                </c:pt>
                <c:pt idx="96">
                  <c:v>4.3866818181829359E-2</c:v>
                </c:pt>
                <c:pt idx="97">
                  <c:v>5.3066818181822129E-2</c:v>
                </c:pt>
                <c:pt idx="98">
                  <c:v>3.9366818181827412E-2</c:v>
                </c:pt>
                <c:pt idx="99">
                  <c:v>1.9266818181833401E-2</c:v>
                </c:pt>
                <c:pt idx="100">
                  <c:v>2.0966818181834768E-2</c:v>
                </c:pt>
                <c:pt idx="101">
                  <c:v>2.10668181818221E-2</c:v>
                </c:pt>
                <c:pt idx="102">
                  <c:v>3.3366818181830737E-2</c:v>
                </c:pt>
                <c:pt idx="103">
                  <c:v>2.4166818181823757E-2</c:v>
                </c:pt>
                <c:pt idx="104">
                  <c:v>3.1166818181834088E-2</c:v>
                </c:pt>
                <c:pt idx="105">
                  <c:v>2.8966818181823228E-2</c:v>
                </c:pt>
                <c:pt idx="106">
                  <c:v>3.0866818181827682E-2</c:v>
                </c:pt>
                <c:pt idx="107">
                  <c:v>3.3766818181829805E-2</c:v>
                </c:pt>
                <c:pt idx="108">
                  <c:v>3.1966818181830448E-2</c:v>
                </c:pt>
                <c:pt idx="109">
                  <c:v>3.8566818181829277E-2</c:v>
                </c:pt>
                <c:pt idx="110">
                  <c:v>3.8566818181823947E-2</c:v>
                </c:pt>
                <c:pt idx="111">
                  <c:v>4.0816818181824033E-2</c:v>
                </c:pt>
                <c:pt idx="112">
                  <c:v>4.0466818181824848E-2</c:v>
                </c:pt>
                <c:pt idx="113">
                  <c:v>3.3566818181824942E-2</c:v>
                </c:pt>
                <c:pt idx="114">
                  <c:v>4.4966818181825019E-2</c:v>
                </c:pt>
                <c:pt idx="115">
                  <c:v>4.0966818181832565E-2</c:v>
                </c:pt>
                <c:pt idx="116">
                  <c:v>4.0166818181827324E-2</c:v>
                </c:pt>
                <c:pt idx="117">
                  <c:v>4.1966818181830234E-2</c:v>
                </c:pt>
                <c:pt idx="118">
                  <c:v>4.1666818181825604E-2</c:v>
                </c:pt>
                <c:pt idx="119">
                  <c:v>4.8666818181825278E-2</c:v>
                </c:pt>
                <c:pt idx="120">
                  <c:v>4.6366818181828862E-2</c:v>
                </c:pt>
                <c:pt idx="121">
                  <c:v>4.5466818181827406E-2</c:v>
                </c:pt>
                <c:pt idx="122">
                  <c:v>4.7816818181827259E-2</c:v>
                </c:pt>
                <c:pt idx="123">
                  <c:v>5.3966818181830689E-2</c:v>
                </c:pt>
                <c:pt idx="124">
                  <c:v>4.2866818181833466E-2</c:v>
                </c:pt>
                <c:pt idx="125">
                  <c:v>4.9366818181825423E-2</c:v>
                </c:pt>
                <c:pt idx="126">
                  <c:v>4.9266818181825656E-2</c:v>
                </c:pt>
                <c:pt idx="127">
                  <c:v>5.3366818181824982E-2</c:v>
                </c:pt>
                <c:pt idx="128">
                  <c:v>5.9166818181827452E-2</c:v>
                </c:pt>
                <c:pt idx="129">
                  <c:v>9.0866818181831732E-2</c:v>
                </c:pt>
                <c:pt idx="130">
                  <c:v>6.2666818181831729E-2</c:v>
                </c:pt>
                <c:pt idx="131">
                  <c:v>5.0466818181831741E-2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B12-4817-9C9C-6207D6A76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123423"/>
        <c:axId val="137067263"/>
      </c:scatterChart>
      <c:valAx>
        <c:axId val="1371234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067263"/>
        <c:crossesAt val="-4.0000000000000008E-2"/>
        <c:crossBetween val="midCat"/>
      </c:valAx>
      <c:valAx>
        <c:axId val="137067263"/>
        <c:scaling>
          <c:orientation val="minMax"/>
          <c:max val="0.1"/>
          <c:min val="-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1234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604837</xdr:colOff>
      <xdr:row>28</xdr:row>
      <xdr:rowOff>28575</xdr:rowOff>
    </xdr:from>
    <xdr:to>
      <xdr:col>28</xdr:col>
      <xdr:colOff>9525</xdr:colOff>
      <xdr:row>42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A16DC9B-A80E-9CC3-90F7-EC779FAE6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600075</xdr:colOff>
      <xdr:row>42</xdr:row>
      <xdr:rowOff>114300</xdr:rowOff>
    </xdr:from>
    <xdr:to>
      <xdr:col>28</xdr:col>
      <xdr:colOff>4763</xdr:colOff>
      <xdr:row>57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DFC25A4-0254-42CD-959B-DABA7A7E9C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12</xdr:col>
      <xdr:colOff>595310</xdr:colOff>
      <xdr:row>4</xdr:row>
      <xdr:rowOff>57151</xdr:rowOff>
    </xdr:from>
    <xdr:to>
      <xdr:col>22</xdr:col>
      <xdr:colOff>66678</xdr:colOff>
      <xdr:row>26</xdr:row>
      <xdr:rowOff>13693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88D00FE-6DC1-BECF-A36B-107ACCAB66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32" t="228" r="20963" b="228"/>
        <a:stretch>
          <a:fillRect/>
        </a:stretch>
      </xdr:blipFill>
      <xdr:spPr>
        <a:xfrm rot="5400000">
          <a:off x="8620423" y="109238"/>
          <a:ext cx="4147542" cy="5567368"/>
        </a:xfrm>
        <a:prstGeom prst="rect">
          <a:avLst/>
        </a:prstGeom>
      </xdr:spPr>
    </xdr:pic>
    <xdr:clientData/>
  </xdr:twoCellAnchor>
  <xdr:twoCellAnchor>
    <xdr:from>
      <xdr:col>15</xdr:col>
      <xdr:colOff>438150</xdr:colOff>
      <xdr:row>12</xdr:row>
      <xdr:rowOff>142875</xdr:rowOff>
    </xdr:from>
    <xdr:to>
      <xdr:col>17</xdr:col>
      <xdr:colOff>66714</xdr:colOff>
      <xdr:row>19</xdr:row>
      <xdr:rowOff>180926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9E13BAE9-C3A4-DE07-874E-0E8796AD39F3}"/>
            </a:ext>
          </a:extLst>
        </xdr:cNvPr>
        <xdr:cNvGrpSpPr/>
      </xdr:nvGrpSpPr>
      <xdr:grpSpPr>
        <a:xfrm>
          <a:off x="9582150" y="2428875"/>
          <a:ext cx="847764" cy="1371551"/>
          <a:chOff x="9344025" y="2152650"/>
          <a:chExt cx="847764" cy="1371551"/>
        </a:xfrm>
      </xdr:grpSpPr>
      <xdr:grpSp>
        <xdr:nvGrpSpPr>
          <xdr:cNvPr id="10" name="Group 9">
            <a:extLst>
              <a:ext uri="{FF2B5EF4-FFF2-40B4-BE49-F238E27FC236}">
                <a16:creationId xmlns:a16="http://schemas.microsoft.com/office/drawing/2014/main" id="{5A0D46DD-342F-989C-B738-78860484825D}"/>
              </a:ext>
            </a:extLst>
          </xdr:cNvPr>
          <xdr:cNvGrpSpPr/>
        </xdr:nvGrpSpPr>
        <xdr:grpSpPr>
          <a:xfrm rot="446182">
            <a:off x="9471615" y="2563646"/>
            <a:ext cx="720174" cy="899310"/>
            <a:chOff x="11588167" y="4271846"/>
            <a:chExt cx="720174" cy="899310"/>
          </a:xfrm>
        </xdr:grpSpPr>
        <xdr:sp macro="" textlink="">
          <xdr:nvSpPr>
            <xdr:cNvPr id="8" name="Arrow: Up 7">
              <a:extLst>
                <a:ext uri="{FF2B5EF4-FFF2-40B4-BE49-F238E27FC236}">
                  <a16:creationId xmlns:a16="http://schemas.microsoft.com/office/drawing/2014/main" id="{C79BE21B-38F7-E929-3EF4-1799E98392C7}"/>
                </a:ext>
              </a:extLst>
            </xdr:cNvPr>
            <xdr:cNvSpPr/>
          </xdr:nvSpPr>
          <xdr:spPr>
            <a:xfrm rot="18528084">
              <a:off x="11881262" y="3978751"/>
              <a:ext cx="133983" cy="720174"/>
            </a:xfrm>
            <a:prstGeom prst="upArrow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9" name="Arrow: Up 8">
              <a:extLst>
                <a:ext uri="{FF2B5EF4-FFF2-40B4-BE49-F238E27FC236}">
                  <a16:creationId xmlns:a16="http://schemas.microsoft.com/office/drawing/2014/main" id="{A427C6B6-B0EC-41F6-8D9A-BAE2FB2B0906}"/>
                </a:ext>
              </a:extLst>
            </xdr:cNvPr>
            <xdr:cNvSpPr/>
          </xdr:nvSpPr>
          <xdr:spPr>
            <a:xfrm rot="13168459">
              <a:off x="11943104" y="4450982"/>
              <a:ext cx="133983" cy="720174"/>
            </a:xfrm>
            <a:prstGeom prst="upArrow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772E4F36-C9DD-7E8C-434D-552048455BA3}"/>
              </a:ext>
            </a:extLst>
          </xdr:cNvPr>
          <xdr:cNvSpPr txBox="1"/>
        </xdr:nvSpPr>
        <xdr:spPr>
          <a:xfrm>
            <a:off x="9353550" y="2152650"/>
            <a:ext cx="292644" cy="34285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600" b="1"/>
              <a:t>Y</a:t>
            </a: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270B0E37-EF11-4143-885B-6246B80DF230}"/>
              </a:ext>
            </a:extLst>
          </xdr:cNvPr>
          <xdr:cNvSpPr txBox="1"/>
        </xdr:nvSpPr>
        <xdr:spPr>
          <a:xfrm>
            <a:off x="9344025" y="3181350"/>
            <a:ext cx="294761" cy="34285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600" b="1"/>
              <a:t>X</a:t>
            </a:r>
          </a:p>
        </xdr:txBody>
      </xdr:sp>
    </xdr:grpSp>
    <xdr:clientData/>
  </xdr:twoCellAnchor>
  <xdr:twoCellAnchor>
    <xdr:from>
      <xdr:col>12</xdr:col>
      <xdr:colOff>76200</xdr:colOff>
      <xdr:row>50</xdr:row>
      <xdr:rowOff>66675</xdr:rowOff>
    </xdr:from>
    <xdr:to>
      <xdr:col>27</xdr:col>
      <xdr:colOff>114300</xdr:colOff>
      <xdr:row>50</xdr:row>
      <xdr:rowOff>171450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F1EF8207-7946-27F7-0DE7-5AE2B8039497}"/>
            </a:ext>
          </a:extLst>
        </xdr:cNvPr>
        <xdr:cNvCxnSpPr/>
      </xdr:nvCxnSpPr>
      <xdr:spPr>
        <a:xfrm>
          <a:off x="7391400" y="9591675"/>
          <a:ext cx="9182100" cy="10477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95250</xdr:colOff>
      <xdr:row>36</xdr:row>
      <xdr:rowOff>38100</xdr:rowOff>
    </xdr:from>
    <xdr:to>
      <xdr:col>26</xdr:col>
      <xdr:colOff>438150</xdr:colOff>
      <xdr:row>36</xdr:row>
      <xdr:rowOff>47625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A1A43D8C-4E4E-F1F1-6457-2C864BB2420F}"/>
            </a:ext>
          </a:extLst>
        </xdr:cNvPr>
        <xdr:cNvCxnSpPr/>
      </xdr:nvCxnSpPr>
      <xdr:spPr>
        <a:xfrm>
          <a:off x="7410450" y="6896100"/>
          <a:ext cx="8877300" cy="952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104775</xdr:colOff>
      <xdr:row>33</xdr:row>
      <xdr:rowOff>47625</xdr:rowOff>
    </xdr:from>
    <xdr:to>
      <xdr:col>15</xdr:col>
      <xdr:colOff>438150</xdr:colOff>
      <xdr:row>34</xdr:row>
      <xdr:rowOff>104775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01CA6BC5-8DF6-79A7-DCF1-AA493894758A}"/>
            </a:ext>
          </a:extLst>
        </xdr:cNvPr>
        <xdr:cNvCxnSpPr/>
      </xdr:nvCxnSpPr>
      <xdr:spPr>
        <a:xfrm flipV="1">
          <a:off x="7419975" y="6334125"/>
          <a:ext cx="2162175" cy="24765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438150</xdr:colOff>
      <xdr:row>32</xdr:row>
      <xdr:rowOff>38100</xdr:rowOff>
    </xdr:from>
    <xdr:to>
      <xdr:col>19</xdr:col>
      <xdr:colOff>200025</xdr:colOff>
      <xdr:row>35</xdr:row>
      <xdr:rowOff>19050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83DCB017-4F25-E82A-683C-CB9C243393EB}"/>
            </a:ext>
          </a:extLst>
        </xdr:cNvPr>
        <xdr:cNvCxnSpPr/>
      </xdr:nvCxnSpPr>
      <xdr:spPr>
        <a:xfrm>
          <a:off x="9582150" y="6134100"/>
          <a:ext cx="2200275" cy="55245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457199</xdr:colOff>
      <xdr:row>107</xdr:row>
      <xdr:rowOff>114300</xdr:rowOff>
    </xdr:from>
    <xdr:to>
      <xdr:col>33</xdr:col>
      <xdr:colOff>66674</xdr:colOff>
      <xdr:row>129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6A0A2D-C74F-8DD9-B800-63F127B8BB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171450</xdr:colOff>
      <xdr:row>115</xdr:row>
      <xdr:rowOff>47625</xdr:rowOff>
    </xdr:from>
    <xdr:to>
      <xdr:col>27</xdr:col>
      <xdr:colOff>180975</xdr:colOff>
      <xdr:row>128</xdr:row>
      <xdr:rowOff>47625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AB083715-B655-B596-BC74-080772E12E25}"/>
            </a:ext>
          </a:extLst>
        </xdr:cNvPr>
        <xdr:cNvCxnSpPr/>
      </xdr:nvCxnSpPr>
      <xdr:spPr>
        <a:xfrm flipV="1">
          <a:off x="16821150" y="21955125"/>
          <a:ext cx="9525" cy="24765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295274</xdr:colOff>
      <xdr:row>126</xdr:row>
      <xdr:rowOff>142875</xdr:rowOff>
    </xdr:from>
    <xdr:to>
      <xdr:col>19</xdr:col>
      <xdr:colOff>304799</xdr:colOff>
      <xdr:row>128</xdr:row>
      <xdr:rowOff>85725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3D6E0F7D-156B-4144-90D2-251999B5E02B}"/>
            </a:ext>
          </a:extLst>
        </xdr:cNvPr>
        <xdr:cNvSpPr/>
      </xdr:nvSpPr>
      <xdr:spPr>
        <a:xfrm>
          <a:off x="9629774" y="24145875"/>
          <a:ext cx="2447925" cy="3238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304800</xdr:colOff>
      <xdr:row>126</xdr:row>
      <xdr:rowOff>142875</xdr:rowOff>
    </xdr:from>
    <xdr:to>
      <xdr:col>23</xdr:col>
      <xdr:colOff>314325</xdr:colOff>
      <xdr:row>128</xdr:row>
      <xdr:rowOff>85725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B934355D-2971-441F-8DE4-B1931143BA3B}"/>
            </a:ext>
          </a:extLst>
        </xdr:cNvPr>
        <xdr:cNvSpPr/>
      </xdr:nvSpPr>
      <xdr:spPr>
        <a:xfrm>
          <a:off x="12077700" y="24145875"/>
          <a:ext cx="2447925" cy="3238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323850</xdr:colOff>
      <xdr:row>126</xdr:row>
      <xdr:rowOff>142875</xdr:rowOff>
    </xdr:from>
    <xdr:to>
      <xdr:col>27</xdr:col>
      <xdr:colOff>333375</xdr:colOff>
      <xdr:row>128</xdr:row>
      <xdr:rowOff>85725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32A65F8F-DBD7-40EA-92CE-5CA69022F183}"/>
            </a:ext>
          </a:extLst>
        </xdr:cNvPr>
        <xdr:cNvSpPr/>
      </xdr:nvSpPr>
      <xdr:spPr>
        <a:xfrm>
          <a:off x="14535150" y="24145875"/>
          <a:ext cx="2447925" cy="3238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323849</xdr:colOff>
      <xdr:row>134</xdr:row>
      <xdr:rowOff>142875</xdr:rowOff>
    </xdr:from>
    <xdr:to>
      <xdr:col>27</xdr:col>
      <xdr:colOff>485775</xdr:colOff>
      <xdr:row>142</xdr:row>
      <xdr:rowOff>0</xdr:rowOff>
    </xdr:to>
    <xdr:grpSp>
      <xdr:nvGrpSpPr>
        <xdr:cNvPr id="41" name="Group 40">
          <a:extLst>
            <a:ext uri="{FF2B5EF4-FFF2-40B4-BE49-F238E27FC236}">
              <a16:creationId xmlns:a16="http://schemas.microsoft.com/office/drawing/2014/main" id="{79BF9A1A-AAAE-A85E-7880-35DF50601C8A}"/>
            </a:ext>
          </a:extLst>
        </xdr:cNvPr>
        <xdr:cNvGrpSpPr/>
      </xdr:nvGrpSpPr>
      <xdr:grpSpPr>
        <a:xfrm>
          <a:off x="9048749" y="25669875"/>
          <a:ext cx="8086726" cy="1381125"/>
          <a:chOff x="7315199" y="25717500"/>
          <a:chExt cx="8086726" cy="1381125"/>
        </a:xfrm>
      </xdr:grpSpPr>
      <xdr:grpSp>
        <xdr:nvGrpSpPr>
          <xdr:cNvPr id="30" name="Group 29">
            <a:extLst>
              <a:ext uri="{FF2B5EF4-FFF2-40B4-BE49-F238E27FC236}">
                <a16:creationId xmlns:a16="http://schemas.microsoft.com/office/drawing/2014/main" id="{7DA09946-3910-8D8B-01CB-8BFDF1536B92}"/>
              </a:ext>
            </a:extLst>
          </xdr:cNvPr>
          <xdr:cNvGrpSpPr/>
        </xdr:nvGrpSpPr>
        <xdr:grpSpPr>
          <a:xfrm>
            <a:off x="7315199" y="25727024"/>
            <a:ext cx="8086726" cy="1371601"/>
            <a:chOff x="7315199" y="25727024"/>
            <a:chExt cx="2447925" cy="561975"/>
          </a:xfrm>
        </xdr:grpSpPr>
        <xdr:sp macro="" textlink="">
          <xdr:nvSpPr>
            <xdr:cNvPr id="13" name="Rectangle 12">
              <a:extLst>
                <a:ext uri="{FF2B5EF4-FFF2-40B4-BE49-F238E27FC236}">
                  <a16:creationId xmlns:a16="http://schemas.microsoft.com/office/drawing/2014/main" id="{A6560C73-DDAE-0541-85E5-2AF594720B6C}"/>
                </a:ext>
              </a:extLst>
            </xdr:cNvPr>
            <xdr:cNvSpPr/>
          </xdr:nvSpPr>
          <xdr:spPr>
            <a:xfrm>
              <a:off x="7315199" y="25727024"/>
              <a:ext cx="2447925" cy="561975"/>
            </a:xfrm>
            <a:prstGeom prst="rect">
              <a:avLst/>
            </a:prstGeom>
            <a:noFill/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20" name="Oval 19">
              <a:extLst>
                <a:ext uri="{FF2B5EF4-FFF2-40B4-BE49-F238E27FC236}">
                  <a16:creationId xmlns:a16="http://schemas.microsoft.com/office/drawing/2014/main" id="{EAC90DE3-40B2-2C7A-0504-DEBC94E7C459}"/>
                </a:ext>
              </a:extLst>
            </xdr:cNvPr>
            <xdr:cNvSpPr/>
          </xdr:nvSpPr>
          <xdr:spPr>
            <a:xfrm>
              <a:off x="7439025" y="25965150"/>
              <a:ext cx="85725" cy="85725"/>
            </a:xfrm>
            <a:prstGeom prst="ellipse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21" name="Oval 20">
              <a:extLst>
                <a:ext uri="{FF2B5EF4-FFF2-40B4-BE49-F238E27FC236}">
                  <a16:creationId xmlns:a16="http://schemas.microsoft.com/office/drawing/2014/main" id="{F1B7FD7A-605E-45D0-857E-DA307A4F4C5A}"/>
                </a:ext>
              </a:extLst>
            </xdr:cNvPr>
            <xdr:cNvSpPr/>
          </xdr:nvSpPr>
          <xdr:spPr>
            <a:xfrm>
              <a:off x="9525000" y="25965150"/>
              <a:ext cx="85725" cy="85725"/>
            </a:xfrm>
            <a:prstGeom prst="ellipse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23" name="Oval 22">
              <a:extLst>
                <a:ext uri="{FF2B5EF4-FFF2-40B4-BE49-F238E27FC236}">
                  <a16:creationId xmlns:a16="http://schemas.microsoft.com/office/drawing/2014/main" id="{CBBE89D7-ABED-47EC-ADFD-74F55B303E73}"/>
                </a:ext>
              </a:extLst>
            </xdr:cNvPr>
            <xdr:cNvSpPr/>
          </xdr:nvSpPr>
          <xdr:spPr>
            <a:xfrm>
              <a:off x="8886825" y="25965150"/>
              <a:ext cx="85725" cy="85725"/>
            </a:xfrm>
            <a:prstGeom prst="ellipse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25" name="Oval 24">
              <a:extLst>
                <a:ext uri="{FF2B5EF4-FFF2-40B4-BE49-F238E27FC236}">
                  <a16:creationId xmlns:a16="http://schemas.microsoft.com/office/drawing/2014/main" id="{0F7F8256-4B41-4BCD-85DD-56249E8D7FB4}"/>
                </a:ext>
              </a:extLst>
            </xdr:cNvPr>
            <xdr:cNvSpPr/>
          </xdr:nvSpPr>
          <xdr:spPr>
            <a:xfrm>
              <a:off x="7734301" y="25974676"/>
              <a:ext cx="85725" cy="85725"/>
            </a:xfrm>
            <a:prstGeom prst="ellipse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26" name="Oval 25">
              <a:extLst>
                <a:ext uri="{FF2B5EF4-FFF2-40B4-BE49-F238E27FC236}">
                  <a16:creationId xmlns:a16="http://schemas.microsoft.com/office/drawing/2014/main" id="{8CE49951-92EF-4337-88CD-ED5AAE782702}"/>
                </a:ext>
              </a:extLst>
            </xdr:cNvPr>
            <xdr:cNvSpPr/>
          </xdr:nvSpPr>
          <xdr:spPr>
            <a:xfrm>
              <a:off x="9210675" y="25965150"/>
              <a:ext cx="85725" cy="85725"/>
            </a:xfrm>
            <a:prstGeom prst="ellipse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27" name="Oval 26">
              <a:extLst>
                <a:ext uri="{FF2B5EF4-FFF2-40B4-BE49-F238E27FC236}">
                  <a16:creationId xmlns:a16="http://schemas.microsoft.com/office/drawing/2014/main" id="{7765CF1F-920B-4F99-B79B-72DE2A070F9D}"/>
                </a:ext>
              </a:extLst>
            </xdr:cNvPr>
            <xdr:cNvSpPr/>
          </xdr:nvSpPr>
          <xdr:spPr>
            <a:xfrm>
              <a:off x="8601075" y="25955625"/>
              <a:ext cx="85725" cy="85725"/>
            </a:xfrm>
            <a:prstGeom prst="ellipse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28" name="Oval 27">
              <a:extLst>
                <a:ext uri="{FF2B5EF4-FFF2-40B4-BE49-F238E27FC236}">
                  <a16:creationId xmlns:a16="http://schemas.microsoft.com/office/drawing/2014/main" id="{1122CCC5-A3A6-4C58-8E91-1DB460839B5B}"/>
                </a:ext>
              </a:extLst>
            </xdr:cNvPr>
            <xdr:cNvSpPr/>
          </xdr:nvSpPr>
          <xdr:spPr>
            <a:xfrm>
              <a:off x="8020051" y="25965151"/>
              <a:ext cx="85725" cy="85725"/>
            </a:xfrm>
            <a:prstGeom prst="ellipse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29" name="Oval 28">
              <a:extLst>
                <a:ext uri="{FF2B5EF4-FFF2-40B4-BE49-F238E27FC236}">
                  <a16:creationId xmlns:a16="http://schemas.microsoft.com/office/drawing/2014/main" id="{416F35C0-ACC6-4F68-88A8-93DCE9C07C12}"/>
                </a:ext>
              </a:extLst>
            </xdr:cNvPr>
            <xdr:cNvSpPr/>
          </xdr:nvSpPr>
          <xdr:spPr>
            <a:xfrm>
              <a:off x="8296275" y="25974675"/>
              <a:ext cx="85725" cy="85725"/>
            </a:xfrm>
            <a:prstGeom prst="ellipse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  <xdr:sp macro="" textlink="">
        <xdr:nvSpPr>
          <xdr:cNvPr id="31" name="TextBox 30">
            <a:extLst>
              <a:ext uri="{FF2B5EF4-FFF2-40B4-BE49-F238E27FC236}">
                <a16:creationId xmlns:a16="http://schemas.microsoft.com/office/drawing/2014/main" id="{7D1CD632-63A9-71E2-304E-F2E6254280CE}"/>
              </a:ext>
            </a:extLst>
          </xdr:cNvPr>
          <xdr:cNvSpPr txBox="1"/>
        </xdr:nvSpPr>
        <xdr:spPr>
          <a:xfrm>
            <a:off x="7534275" y="25717500"/>
            <a:ext cx="510845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 b="1"/>
              <a:t>C2 - Y</a:t>
            </a:r>
          </a:p>
        </xdr:txBody>
      </xdr:sp>
      <xdr:sp macro="" textlink="">
        <xdr:nvSpPr>
          <xdr:cNvPr id="32" name="TextBox 31">
            <a:extLst>
              <a:ext uri="{FF2B5EF4-FFF2-40B4-BE49-F238E27FC236}">
                <a16:creationId xmlns:a16="http://schemas.microsoft.com/office/drawing/2014/main" id="{2F48A8C3-A312-CC06-D7BE-E3C418C36307}"/>
              </a:ext>
            </a:extLst>
          </xdr:cNvPr>
          <xdr:cNvSpPr txBox="1"/>
        </xdr:nvSpPr>
        <xdr:spPr>
          <a:xfrm>
            <a:off x="7667625" y="26050875"/>
            <a:ext cx="364395" cy="2836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0.0</a:t>
            </a:r>
          </a:p>
        </xdr:txBody>
      </xdr:sp>
      <xdr:sp macro="" textlink="">
        <xdr:nvSpPr>
          <xdr:cNvPr id="33" name="TextBox 32">
            <a:extLst>
              <a:ext uri="{FF2B5EF4-FFF2-40B4-BE49-F238E27FC236}">
                <a16:creationId xmlns:a16="http://schemas.microsoft.com/office/drawing/2014/main" id="{33141BEE-5F74-4D9E-8454-C3096D2EF84C}"/>
              </a:ext>
            </a:extLst>
          </xdr:cNvPr>
          <xdr:cNvSpPr txBox="1"/>
        </xdr:nvSpPr>
        <xdr:spPr>
          <a:xfrm>
            <a:off x="8629650" y="26041350"/>
            <a:ext cx="364395" cy="2836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0.0</a:t>
            </a:r>
          </a:p>
        </xdr:txBody>
      </xdr:sp>
      <xdr:sp macro="" textlink="">
        <xdr:nvSpPr>
          <xdr:cNvPr id="34" name="TextBox 33">
            <a:extLst>
              <a:ext uri="{FF2B5EF4-FFF2-40B4-BE49-F238E27FC236}">
                <a16:creationId xmlns:a16="http://schemas.microsoft.com/office/drawing/2014/main" id="{26DB5927-1BE2-47D2-9107-B638B48F78C3}"/>
              </a:ext>
            </a:extLst>
          </xdr:cNvPr>
          <xdr:cNvSpPr txBox="1"/>
        </xdr:nvSpPr>
        <xdr:spPr>
          <a:xfrm>
            <a:off x="9572625" y="26031825"/>
            <a:ext cx="364395" cy="2836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0.0</a:t>
            </a:r>
          </a:p>
        </xdr:txBody>
      </xdr:sp>
      <xdr:sp macro="" textlink="">
        <xdr:nvSpPr>
          <xdr:cNvPr id="35" name="TextBox 34">
            <a:extLst>
              <a:ext uri="{FF2B5EF4-FFF2-40B4-BE49-F238E27FC236}">
                <a16:creationId xmlns:a16="http://schemas.microsoft.com/office/drawing/2014/main" id="{9355036A-DA76-4F70-BC6D-DA51912C7054}"/>
              </a:ext>
            </a:extLst>
          </xdr:cNvPr>
          <xdr:cNvSpPr txBox="1"/>
        </xdr:nvSpPr>
        <xdr:spPr>
          <a:xfrm>
            <a:off x="10515600" y="26041350"/>
            <a:ext cx="364395" cy="2836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0.0</a:t>
            </a:r>
          </a:p>
        </xdr:txBody>
      </xdr:sp>
      <xdr:sp macro="" textlink="">
        <xdr:nvSpPr>
          <xdr:cNvPr id="36" name="TextBox 35">
            <a:extLst>
              <a:ext uri="{FF2B5EF4-FFF2-40B4-BE49-F238E27FC236}">
                <a16:creationId xmlns:a16="http://schemas.microsoft.com/office/drawing/2014/main" id="{8CF8FE7C-E363-4096-87F3-2BDEDDB96E9C}"/>
              </a:ext>
            </a:extLst>
          </xdr:cNvPr>
          <xdr:cNvSpPr txBox="1"/>
        </xdr:nvSpPr>
        <xdr:spPr>
          <a:xfrm>
            <a:off x="11506200" y="26022300"/>
            <a:ext cx="364395" cy="2836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0.0</a:t>
            </a:r>
          </a:p>
        </xdr:txBody>
      </xdr:sp>
      <xdr:sp macro="" textlink="">
        <xdr:nvSpPr>
          <xdr:cNvPr id="37" name="TextBox 36">
            <a:extLst>
              <a:ext uri="{FF2B5EF4-FFF2-40B4-BE49-F238E27FC236}">
                <a16:creationId xmlns:a16="http://schemas.microsoft.com/office/drawing/2014/main" id="{62A9C9F4-6FFA-4BB4-B436-4C9CBC9E191D}"/>
              </a:ext>
            </a:extLst>
          </xdr:cNvPr>
          <xdr:cNvSpPr txBox="1"/>
        </xdr:nvSpPr>
        <xdr:spPr>
          <a:xfrm>
            <a:off x="12449175" y="26022300"/>
            <a:ext cx="364395" cy="2836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0.0</a:t>
            </a:r>
          </a:p>
        </xdr:txBody>
      </xdr:sp>
      <xdr:sp macro="" textlink="">
        <xdr:nvSpPr>
          <xdr:cNvPr id="38" name="TextBox 37">
            <a:extLst>
              <a:ext uri="{FF2B5EF4-FFF2-40B4-BE49-F238E27FC236}">
                <a16:creationId xmlns:a16="http://schemas.microsoft.com/office/drawing/2014/main" id="{B54A958D-3296-4DE6-BC37-84C51C03DFA9}"/>
              </a:ext>
            </a:extLst>
          </xdr:cNvPr>
          <xdr:cNvSpPr txBox="1"/>
        </xdr:nvSpPr>
        <xdr:spPr>
          <a:xfrm>
            <a:off x="13525500" y="26012775"/>
            <a:ext cx="364395" cy="2836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0.0</a:t>
            </a:r>
          </a:p>
        </xdr:txBody>
      </xdr:sp>
      <xdr:sp macro="" textlink="">
        <xdr:nvSpPr>
          <xdr:cNvPr id="39" name="TextBox 38">
            <a:extLst>
              <a:ext uri="{FF2B5EF4-FFF2-40B4-BE49-F238E27FC236}">
                <a16:creationId xmlns:a16="http://schemas.microsoft.com/office/drawing/2014/main" id="{D8E1088B-6067-4151-A39A-B3A71066804B}"/>
              </a:ext>
            </a:extLst>
          </xdr:cNvPr>
          <xdr:cNvSpPr txBox="1"/>
        </xdr:nvSpPr>
        <xdr:spPr>
          <a:xfrm>
            <a:off x="14392275" y="26012775"/>
            <a:ext cx="571500" cy="2836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-0.0005"</a:t>
            </a:r>
          </a:p>
        </xdr:txBody>
      </xdr:sp>
      <xdr:sp macro="" textlink="">
        <xdr:nvSpPr>
          <xdr:cNvPr id="40" name="TextBox 39">
            <a:extLst>
              <a:ext uri="{FF2B5EF4-FFF2-40B4-BE49-F238E27FC236}">
                <a16:creationId xmlns:a16="http://schemas.microsoft.com/office/drawing/2014/main" id="{437FF558-CB11-41C1-879E-1CDB949BA5DD}"/>
              </a:ext>
            </a:extLst>
          </xdr:cNvPr>
          <xdr:cNvSpPr txBox="1"/>
        </xdr:nvSpPr>
        <xdr:spPr>
          <a:xfrm rot="10800000" flipV="1">
            <a:off x="7581900" y="26772634"/>
            <a:ext cx="364395" cy="25931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 b="1"/>
              <a:t>US</a:t>
            </a:r>
          </a:p>
        </xdr:txBody>
      </xdr:sp>
    </xdr:grpSp>
    <xdr:clientData/>
  </xdr:twoCellAnchor>
  <xdr:twoCellAnchor>
    <xdr:from>
      <xdr:col>11</xdr:col>
      <xdr:colOff>609599</xdr:colOff>
      <xdr:row>143</xdr:row>
      <xdr:rowOff>9525</xdr:rowOff>
    </xdr:from>
    <xdr:to>
      <xdr:col>24</xdr:col>
      <xdr:colOff>581025</xdr:colOff>
      <xdr:row>150</xdr:row>
      <xdr:rowOff>57150</xdr:rowOff>
    </xdr:to>
    <xdr:grpSp>
      <xdr:nvGrpSpPr>
        <xdr:cNvPr id="42" name="Group 41">
          <a:extLst>
            <a:ext uri="{FF2B5EF4-FFF2-40B4-BE49-F238E27FC236}">
              <a16:creationId xmlns:a16="http://schemas.microsoft.com/office/drawing/2014/main" id="{23F9B4E6-2D2B-4B34-887A-3DA5AE3DC63C}"/>
            </a:ext>
          </a:extLst>
        </xdr:cNvPr>
        <xdr:cNvGrpSpPr/>
      </xdr:nvGrpSpPr>
      <xdr:grpSpPr>
        <a:xfrm>
          <a:off x="7315199" y="27251025"/>
          <a:ext cx="8086726" cy="1381125"/>
          <a:chOff x="7315199" y="25717500"/>
          <a:chExt cx="8086726" cy="1381125"/>
        </a:xfrm>
      </xdr:grpSpPr>
      <xdr:grpSp>
        <xdr:nvGrpSpPr>
          <xdr:cNvPr id="43" name="Group 42">
            <a:extLst>
              <a:ext uri="{FF2B5EF4-FFF2-40B4-BE49-F238E27FC236}">
                <a16:creationId xmlns:a16="http://schemas.microsoft.com/office/drawing/2014/main" id="{8647230B-4224-C512-CC16-C98F7A75B8E6}"/>
              </a:ext>
            </a:extLst>
          </xdr:cNvPr>
          <xdr:cNvGrpSpPr/>
        </xdr:nvGrpSpPr>
        <xdr:grpSpPr>
          <a:xfrm>
            <a:off x="7315199" y="25727024"/>
            <a:ext cx="8086726" cy="1371601"/>
            <a:chOff x="7315199" y="25727024"/>
            <a:chExt cx="2447925" cy="561975"/>
          </a:xfrm>
        </xdr:grpSpPr>
        <xdr:sp macro="" textlink="">
          <xdr:nvSpPr>
            <xdr:cNvPr id="54" name="Rectangle 53">
              <a:extLst>
                <a:ext uri="{FF2B5EF4-FFF2-40B4-BE49-F238E27FC236}">
                  <a16:creationId xmlns:a16="http://schemas.microsoft.com/office/drawing/2014/main" id="{67CCDEA8-4EFA-BAFF-0D63-09D78011744B}"/>
                </a:ext>
              </a:extLst>
            </xdr:cNvPr>
            <xdr:cNvSpPr/>
          </xdr:nvSpPr>
          <xdr:spPr>
            <a:xfrm>
              <a:off x="7315199" y="25727024"/>
              <a:ext cx="2447925" cy="561975"/>
            </a:xfrm>
            <a:prstGeom prst="rect">
              <a:avLst/>
            </a:prstGeom>
            <a:noFill/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55" name="Oval 54">
              <a:extLst>
                <a:ext uri="{FF2B5EF4-FFF2-40B4-BE49-F238E27FC236}">
                  <a16:creationId xmlns:a16="http://schemas.microsoft.com/office/drawing/2014/main" id="{ED2FD315-80E6-0FDD-6D64-33C0EA476080}"/>
                </a:ext>
              </a:extLst>
            </xdr:cNvPr>
            <xdr:cNvSpPr/>
          </xdr:nvSpPr>
          <xdr:spPr>
            <a:xfrm>
              <a:off x="7439025" y="25965150"/>
              <a:ext cx="85725" cy="85725"/>
            </a:xfrm>
            <a:prstGeom prst="ellipse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56" name="Oval 55">
              <a:extLst>
                <a:ext uri="{FF2B5EF4-FFF2-40B4-BE49-F238E27FC236}">
                  <a16:creationId xmlns:a16="http://schemas.microsoft.com/office/drawing/2014/main" id="{5A31906A-35CE-7927-04CA-260257DA8B2F}"/>
                </a:ext>
              </a:extLst>
            </xdr:cNvPr>
            <xdr:cNvSpPr/>
          </xdr:nvSpPr>
          <xdr:spPr>
            <a:xfrm>
              <a:off x="9525000" y="25965150"/>
              <a:ext cx="85725" cy="85725"/>
            </a:xfrm>
            <a:prstGeom prst="ellipse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57" name="Oval 56">
              <a:extLst>
                <a:ext uri="{FF2B5EF4-FFF2-40B4-BE49-F238E27FC236}">
                  <a16:creationId xmlns:a16="http://schemas.microsoft.com/office/drawing/2014/main" id="{AED7D76B-336C-2A8F-0E16-84C3CB593EC6}"/>
                </a:ext>
              </a:extLst>
            </xdr:cNvPr>
            <xdr:cNvSpPr/>
          </xdr:nvSpPr>
          <xdr:spPr>
            <a:xfrm>
              <a:off x="8886825" y="25965150"/>
              <a:ext cx="85725" cy="85725"/>
            </a:xfrm>
            <a:prstGeom prst="ellipse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58" name="Oval 57">
              <a:extLst>
                <a:ext uri="{FF2B5EF4-FFF2-40B4-BE49-F238E27FC236}">
                  <a16:creationId xmlns:a16="http://schemas.microsoft.com/office/drawing/2014/main" id="{97CA1A5D-8598-AD10-A028-4807F5186542}"/>
                </a:ext>
              </a:extLst>
            </xdr:cNvPr>
            <xdr:cNvSpPr/>
          </xdr:nvSpPr>
          <xdr:spPr>
            <a:xfrm>
              <a:off x="7734301" y="25974676"/>
              <a:ext cx="85725" cy="85725"/>
            </a:xfrm>
            <a:prstGeom prst="ellipse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59" name="Oval 58">
              <a:extLst>
                <a:ext uri="{FF2B5EF4-FFF2-40B4-BE49-F238E27FC236}">
                  <a16:creationId xmlns:a16="http://schemas.microsoft.com/office/drawing/2014/main" id="{A6FA8AFE-F677-0CA7-388F-391B2A6178FE}"/>
                </a:ext>
              </a:extLst>
            </xdr:cNvPr>
            <xdr:cNvSpPr/>
          </xdr:nvSpPr>
          <xdr:spPr>
            <a:xfrm>
              <a:off x="9210675" y="25965150"/>
              <a:ext cx="85725" cy="85725"/>
            </a:xfrm>
            <a:prstGeom prst="ellipse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60" name="Oval 59">
              <a:extLst>
                <a:ext uri="{FF2B5EF4-FFF2-40B4-BE49-F238E27FC236}">
                  <a16:creationId xmlns:a16="http://schemas.microsoft.com/office/drawing/2014/main" id="{C1A845DA-2E74-030F-FD07-D1D85E335C68}"/>
                </a:ext>
              </a:extLst>
            </xdr:cNvPr>
            <xdr:cNvSpPr/>
          </xdr:nvSpPr>
          <xdr:spPr>
            <a:xfrm>
              <a:off x="8601075" y="25955625"/>
              <a:ext cx="85725" cy="85725"/>
            </a:xfrm>
            <a:prstGeom prst="ellipse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61" name="Oval 60">
              <a:extLst>
                <a:ext uri="{FF2B5EF4-FFF2-40B4-BE49-F238E27FC236}">
                  <a16:creationId xmlns:a16="http://schemas.microsoft.com/office/drawing/2014/main" id="{2B41FA08-CEB2-1FDF-31A5-D6DBFBBE01C3}"/>
                </a:ext>
              </a:extLst>
            </xdr:cNvPr>
            <xdr:cNvSpPr/>
          </xdr:nvSpPr>
          <xdr:spPr>
            <a:xfrm>
              <a:off x="8020051" y="25965151"/>
              <a:ext cx="85725" cy="85725"/>
            </a:xfrm>
            <a:prstGeom prst="ellipse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62" name="Oval 61">
              <a:extLst>
                <a:ext uri="{FF2B5EF4-FFF2-40B4-BE49-F238E27FC236}">
                  <a16:creationId xmlns:a16="http://schemas.microsoft.com/office/drawing/2014/main" id="{81FDF5E0-AB45-C658-66EC-2DA1DB4A20BD}"/>
                </a:ext>
              </a:extLst>
            </xdr:cNvPr>
            <xdr:cNvSpPr/>
          </xdr:nvSpPr>
          <xdr:spPr>
            <a:xfrm>
              <a:off x="8296275" y="25974675"/>
              <a:ext cx="85725" cy="85725"/>
            </a:xfrm>
            <a:prstGeom prst="ellipse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  <xdr:sp macro="" textlink="">
        <xdr:nvSpPr>
          <xdr:cNvPr id="44" name="TextBox 43">
            <a:extLst>
              <a:ext uri="{FF2B5EF4-FFF2-40B4-BE49-F238E27FC236}">
                <a16:creationId xmlns:a16="http://schemas.microsoft.com/office/drawing/2014/main" id="{F36DD9BD-F82A-51D9-A85A-1F327849A64C}"/>
              </a:ext>
            </a:extLst>
          </xdr:cNvPr>
          <xdr:cNvSpPr txBox="1"/>
        </xdr:nvSpPr>
        <xdr:spPr>
          <a:xfrm>
            <a:off x="7534275" y="25717500"/>
            <a:ext cx="510845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 b="1"/>
              <a:t>C3 - Y</a:t>
            </a:r>
          </a:p>
        </xdr:txBody>
      </xdr:sp>
      <xdr:sp macro="" textlink="">
        <xdr:nvSpPr>
          <xdr:cNvPr id="45" name="TextBox 44">
            <a:extLst>
              <a:ext uri="{FF2B5EF4-FFF2-40B4-BE49-F238E27FC236}">
                <a16:creationId xmlns:a16="http://schemas.microsoft.com/office/drawing/2014/main" id="{0CCBF510-7D01-8B09-42F7-79F7E0AC01FC}"/>
              </a:ext>
            </a:extLst>
          </xdr:cNvPr>
          <xdr:cNvSpPr txBox="1"/>
        </xdr:nvSpPr>
        <xdr:spPr>
          <a:xfrm>
            <a:off x="7553325" y="26050875"/>
            <a:ext cx="742950" cy="2836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-0.0015"</a:t>
            </a:r>
          </a:p>
          <a:p>
            <a:r>
              <a:rPr lang="en-US" sz="1100"/>
              <a:t>"</a:t>
            </a:r>
          </a:p>
        </xdr:txBody>
      </xdr:sp>
      <xdr:sp macro="" textlink="">
        <xdr:nvSpPr>
          <xdr:cNvPr id="46" name="TextBox 45">
            <a:extLst>
              <a:ext uri="{FF2B5EF4-FFF2-40B4-BE49-F238E27FC236}">
                <a16:creationId xmlns:a16="http://schemas.microsoft.com/office/drawing/2014/main" id="{1E98D2A8-36D5-CD8A-D678-2FA3033607CE}"/>
              </a:ext>
            </a:extLst>
          </xdr:cNvPr>
          <xdr:cNvSpPr txBox="1"/>
        </xdr:nvSpPr>
        <xdr:spPr>
          <a:xfrm>
            <a:off x="8629650" y="26041350"/>
            <a:ext cx="561975" cy="2836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-0.0015"</a:t>
            </a:r>
          </a:p>
        </xdr:txBody>
      </xdr:sp>
      <xdr:sp macro="" textlink="">
        <xdr:nvSpPr>
          <xdr:cNvPr id="47" name="TextBox 46">
            <a:extLst>
              <a:ext uri="{FF2B5EF4-FFF2-40B4-BE49-F238E27FC236}">
                <a16:creationId xmlns:a16="http://schemas.microsoft.com/office/drawing/2014/main" id="{7D81AE38-819F-8E5F-7B0B-B01BE456D590}"/>
              </a:ext>
            </a:extLst>
          </xdr:cNvPr>
          <xdr:cNvSpPr txBox="1"/>
        </xdr:nvSpPr>
        <xdr:spPr>
          <a:xfrm>
            <a:off x="9448800" y="26041350"/>
            <a:ext cx="533400" cy="2836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-0.001"</a:t>
            </a:r>
          </a:p>
        </xdr:txBody>
      </xdr:sp>
      <xdr:sp macro="" textlink="">
        <xdr:nvSpPr>
          <xdr:cNvPr id="48" name="TextBox 47">
            <a:extLst>
              <a:ext uri="{FF2B5EF4-FFF2-40B4-BE49-F238E27FC236}">
                <a16:creationId xmlns:a16="http://schemas.microsoft.com/office/drawing/2014/main" id="{2B75C5DA-8F02-F4A9-E251-5E1216636AB8}"/>
              </a:ext>
            </a:extLst>
          </xdr:cNvPr>
          <xdr:cNvSpPr txBox="1"/>
        </xdr:nvSpPr>
        <xdr:spPr>
          <a:xfrm>
            <a:off x="10401300" y="26041350"/>
            <a:ext cx="571500" cy="2836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-0.001"</a:t>
            </a:r>
          </a:p>
        </xdr:txBody>
      </xdr:sp>
      <xdr:sp macro="" textlink="">
        <xdr:nvSpPr>
          <xdr:cNvPr id="49" name="TextBox 48">
            <a:extLst>
              <a:ext uri="{FF2B5EF4-FFF2-40B4-BE49-F238E27FC236}">
                <a16:creationId xmlns:a16="http://schemas.microsoft.com/office/drawing/2014/main" id="{9EABBA1B-5EFC-F344-2B5D-10133B003DFF}"/>
              </a:ext>
            </a:extLst>
          </xdr:cNvPr>
          <xdr:cNvSpPr txBox="1"/>
        </xdr:nvSpPr>
        <xdr:spPr>
          <a:xfrm>
            <a:off x="11353800" y="26022300"/>
            <a:ext cx="590550" cy="2836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-0.0005"</a:t>
            </a:r>
          </a:p>
        </xdr:txBody>
      </xdr:sp>
      <xdr:sp macro="" textlink="">
        <xdr:nvSpPr>
          <xdr:cNvPr id="50" name="TextBox 49">
            <a:extLst>
              <a:ext uri="{FF2B5EF4-FFF2-40B4-BE49-F238E27FC236}">
                <a16:creationId xmlns:a16="http://schemas.microsoft.com/office/drawing/2014/main" id="{DDD5CC50-FE40-AB61-E520-44474255670E}"/>
              </a:ext>
            </a:extLst>
          </xdr:cNvPr>
          <xdr:cNvSpPr txBox="1"/>
        </xdr:nvSpPr>
        <xdr:spPr>
          <a:xfrm>
            <a:off x="12449175" y="26022300"/>
            <a:ext cx="364395" cy="2836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0.0</a:t>
            </a:r>
          </a:p>
        </xdr:txBody>
      </xdr:sp>
      <xdr:sp macro="" textlink="">
        <xdr:nvSpPr>
          <xdr:cNvPr id="51" name="TextBox 50">
            <a:extLst>
              <a:ext uri="{FF2B5EF4-FFF2-40B4-BE49-F238E27FC236}">
                <a16:creationId xmlns:a16="http://schemas.microsoft.com/office/drawing/2014/main" id="{410CBFD1-ACDA-D727-FB69-16793BCC92BB}"/>
              </a:ext>
            </a:extLst>
          </xdr:cNvPr>
          <xdr:cNvSpPr txBox="1"/>
        </xdr:nvSpPr>
        <xdr:spPr>
          <a:xfrm>
            <a:off x="13525500" y="26012775"/>
            <a:ext cx="364395" cy="2836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0.0</a:t>
            </a:r>
          </a:p>
        </xdr:txBody>
      </xdr:sp>
      <xdr:sp macro="" textlink="">
        <xdr:nvSpPr>
          <xdr:cNvPr id="52" name="TextBox 51">
            <a:extLst>
              <a:ext uri="{FF2B5EF4-FFF2-40B4-BE49-F238E27FC236}">
                <a16:creationId xmlns:a16="http://schemas.microsoft.com/office/drawing/2014/main" id="{2115E32B-86C3-23A6-719C-03CEAE6707DF}"/>
              </a:ext>
            </a:extLst>
          </xdr:cNvPr>
          <xdr:cNvSpPr txBox="1"/>
        </xdr:nvSpPr>
        <xdr:spPr>
          <a:xfrm>
            <a:off x="14563725" y="26012775"/>
            <a:ext cx="571500" cy="2836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0.0</a:t>
            </a:r>
          </a:p>
        </xdr:txBody>
      </xdr:sp>
      <xdr:sp macro="" textlink="">
        <xdr:nvSpPr>
          <xdr:cNvPr id="53" name="TextBox 52">
            <a:extLst>
              <a:ext uri="{FF2B5EF4-FFF2-40B4-BE49-F238E27FC236}">
                <a16:creationId xmlns:a16="http://schemas.microsoft.com/office/drawing/2014/main" id="{62F13EB2-5EAB-F88F-12B8-87E647239B97}"/>
              </a:ext>
            </a:extLst>
          </xdr:cNvPr>
          <xdr:cNvSpPr txBox="1"/>
        </xdr:nvSpPr>
        <xdr:spPr>
          <a:xfrm rot="10800000" flipV="1">
            <a:off x="7581900" y="26772634"/>
            <a:ext cx="364395" cy="25931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 b="1"/>
              <a:t>US</a:t>
            </a:r>
          </a:p>
        </xdr:txBody>
      </xdr:sp>
    </xdr:grpSp>
    <xdr:clientData/>
  </xdr:twoCellAnchor>
  <xdr:twoCellAnchor>
    <xdr:from>
      <xdr:col>12</xdr:col>
      <xdr:colOff>9524</xdr:colOff>
      <xdr:row>151</xdr:row>
      <xdr:rowOff>28575</xdr:rowOff>
    </xdr:from>
    <xdr:to>
      <xdr:col>24</xdr:col>
      <xdr:colOff>590550</xdr:colOff>
      <xdr:row>158</xdr:row>
      <xdr:rowOff>76200</xdr:rowOff>
    </xdr:to>
    <xdr:grpSp>
      <xdr:nvGrpSpPr>
        <xdr:cNvPr id="89" name="Group 88">
          <a:extLst>
            <a:ext uri="{FF2B5EF4-FFF2-40B4-BE49-F238E27FC236}">
              <a16:creationId xmlns:a16="http://schemas.microsoft.com/office/drawing/2014/main" id="{D77B17BC-3881-420F-A309-BE5832DC773D}"/>
            </a:ext>
          </a:extLst>
        </xdr:cNvPr>
        <xdr:cNvGrpSpPr/>
      </xdr:nvGrpSpPr>
      <xdr:grpSpPr>
        <a:xfrm>
          <a:off x="7324724" y="28794075"/>
          <a:ext cx="8086726" cy="1381125"/>
          <a:chOff x="7315199" y="25717500"/>
          <a:chExt cx="8086726" cy="1381125"/>
        </a:xfrm>
      </xdr:grpSpPr>
      <xdr:grpSp>
        <xdr:nvGrpSpPr>
          <xdr:cNvPr id="90" name="Group 89">
            <a:extLst>
              <a:ext uri="{FF2B5EF4-FFF2-40B4-BE49-F238E27FC236}">
                <a16:creationId xmlns:a16="http://schemas.microsoft.com/office/drawing/2014/main" id="{F2CB4B53-5B4D-A780-7229-04F913B4888E}"/>
              </a:ext>
            </a:extLst>
          </xdr:cNvPr>
          <xdr:cNvGrpSpPr/>
        </xdr:nvGrpSpPr>
        <xdr:grpSpPr>
          <a:xfrm>
            <a:off x="7315199" y="25727024"/>
            <a:ext cx="8086726" cy="1371601"/>
            <a:chOff x="7315199" y="25727024"/>
            <a:chExt cx="2447925" cy="561975"/>
          </a:xfrm>
        </xdr:grpSpPr>
        <xdr:sp macro="" textlink="">
          <xdr:nvSpPr>
            <xdr:cNvPr id="101" name="Rectangle 100">
              <a:extLst>
                <a:ext uri="{FF2B5EF4-FFF2-40B4-BE49-F238E27FC236}">
                  <a16:creationId xmlns:a16="http://schemas.microsoft.com/office/drawing/2014/main" id="{3DC71A0B-ECD8-BAD7-C3FE-57B973440D51}"/>
                </a:ext>
              </a:extLst>
            </xdr:cNvPr>
            <xdr:cNvSpPr/>
          </xdr:nvSpPr>
          <xdr:spPr>
            <a:xfrm>
              <a:off x="7315199" y="25727024"/>
              <a:ext cx="2447925" cy="561975"/>
            </a:xfrm>
            <a:prstGeom prst="rect">
              <a:avLst/>
            </a:prstGeom>
            <a:noFill/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102" name="Oval 101">
              <a:extLst>
                <a:ext uri="{FF2B5EF4-FFF2-40B4-BE49-F238E27FC236}">
                  <a16:creationId xmlns:a16="http://schemas.microsoft.com/office/drawing/2014/main" id="{B02EA567-A3A8-D0A6-572F-0B050147CBD6}"/>
                </a:ext>
              </a:extLst>
            </xdr:cNvPr>
            <xdr:cNvSpPr/>
          </xdr:nvSpPr>
          <xdr:spPr>
            <a:xfrm>
              <a:off x="7439025" y="25965150"/>
              <a:ext cx="85725" cy="85725"/>
            </a:xfrm>
            <a:prstGeom prst="ellipse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103" name="Oval 102">
              <a:extLst>
                <a:ext uri="{FF2B5EF4-FFF2-40B4-BE49-F238E27FC236}">
                  <a16:creationId xmlns:a16="http://schemas.microsoft.com/office/drawing/2014/main" id="{B60F8B58-352E-0F84-6004-F1FC2AEC06E4}"/>
                </a:ext>
              </a:extLst>
            </xdr:cNvPr>
            <xdr:cNvSpPr/>
          </xdr:nvSpPr>
          <xdr:spPr>
            <a:xfrm>
              <a:off x="9525000" y="25965150"/>
              <a:ext cx="85725" cy="85725"/>
            </a:xfrm>
            <a:prstGeom prst="ellipse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104" name="Oval 103">
              <a:extLst>
                <a:ext uri="{FF2B5EF4-FFF2-40B4-BE49-F238E27FC236}">
                  <a16:creationId xmlns:a16="http://schemas.microsoft.com/office/drawing/2014/main" id="{8801B4C8-33DF-F225-5B69-ED569A49F3D4}"/>
                </a:ext>
              </a:extLst>
            </xdr:cNvPr>
            <xdr:cNvSpPr/>
          </xdr:nvSpPr>
          <xdr:spPr>
            <a:xfrm>
              <a:off x="8886825" y="25965150"/>
              <a:ext cx="85725" cy="85725"/>
            </a:xfrm>
            <a:prstGeom prst="ellipse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105" name="Oval 104">
              <a:extLst>
                <a:ext uri="{FF2B5EF4-FFF2-40B4-BE49-F238E27FC236}">
                  <a16:creationId xmlns:a16="http://schemas.microsoft.com/office/drawing/2014/main" id="{4D8D0AD5-5B8F-1A1B-DD75-069893304A8A}"/>
                </a:ext>
              </a:extLst>
            </xdr:cNvPr>
            <xdr:cNvSpPr/>
          </xdr:nvSpPr>
          <xdr:spPr>
            <a:xfrm>
              <a:off x="7734301" y="25974676"/>
              <a:ext cx="85725" cy="85725"/>
            </a:xfrm>
            <a:prstGeom prst="ellipse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106" name="Oval 105">
              <a:extLst>
                <a:ext uri="{FF2B5EF4-FFF2-40B4-BE49-F238E27FC236}">
                  <a16:creationId xmlns:a16="http://schemas.microsoft.com/office/drawing/2014/main" id="{50523D52-6FC2-7B84-4778-6E8E6429CCB1}"/>
                </a:ext>
              </a:extLst>
            </xdr:cNvPr>
            <xdr:cNvSpPr/>
          </xdr:nvSpPr>
          <xdr:spPr>
            <a:xfrm>
              <a:off x="9210675" y="25965150"/>
              <a:ext cx="85725" cy="85725"/>
            </a:xfrm>
            <a:prstGeom prst="ellipse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107" name="Oval 106">
              <a:extLst>
                <a:ext uri="{FF2B5EF4-FFF2-40B4-BE49-F238E27FC236}">
                  <a16:creationId xmlns:a16="http://schemas.microsoft.com/office/drawing/2014/main" id="{DDAF858C-6EE3-30EF-FF13-6641AA59F05C}"/>
                </a:ext>
              </a:extLst>
            </xdr:cNvPr>
            <xdr:cNvSpPr/>
          </xdr:nvSpPr>
          <xdr:spPr>
            <a:xfrm>
              <a:off x="8601075" y="25955625"/>
              <a:ext cx="85725" cy="85725"/>
            </a:xfrm>
            <a:prstGeom prst="ellipse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108" name="Oval 107">
              <a:extLst>
                <a:ext uri="{FF2B5EF4-FFF2-40B4-BE49-F238E27FC236}">
                  <a16:creationId xmlns:a16="http://schemas.microsoft.com/office/drawing/2014/main" id="{5E3FA265-B1DA-BD20-9771-A671C1368EFC}"/>
                </a:ext>
              </a:extLst>
            </xdr:cNvPr>
            <xdr:cNvSpPr/>
          </xdr:nvSpPr>
          <xdr:spPr>
            <a:xfrm>
              <a:off x="8020051" y="25965151"/>
              <a:ext cx="85725" cy="85725"/>
            </a:xfrm>
            <a:prstGeom prst="ellipse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109" name="Oval 108">
              <a:extLst>
                <a:ext uri="{FF2B5EF4-FFF2-40B4-BE49-F238E27FC236}">
                  <a16:creationId xmlns:a16="http://schemas.microsoft.com/office/drawing/2014/main" id="{A7BBF03E-D1DA-6C16-36B6-64EC16C9AD30}"/>
                </a:ext>
              </a:extLst>
            </xdr:cNvPr>
            <xdr:cNvSpPr/>
          </xdr:nvSpPr>
          <xdr:spPr>
            <a:xfrm>
              <a:off x="8296275" y="25974675"/>
              <a:ext cx="85725" cy="85725"/>
            </a:xfrm>
            <a:prstGeom prst="ellipse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  <xdr:sp macro="" textlink="">
        <xdr:nvSpPr>
          <xdr:cNvPr id="91" name="TextBox 90">
            <a:extLst>
              <a:ext uri="{FF2B5EF4-FFF2-40B4-BE49-F238E27FC236}">
                <a16:creationId xmlns:a16="http://schemas.microsoft.com/office/drawing/2014/main" id="{8BFE99D5-3B03-A329-6AB4-CE116C04932F}"/>
              </a:ext>
            </a:extLst>
          </xdr:cNvPr>
          <xdr:cNvSpPr txBox="1"/>
        </xdr:nvSpPr>
        <xdr:spPr>
          <a:xfrm>
            <a:off x="7534275" y="25717500"/>
            <a:ext cx="510845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 b="1"/>
              <a:t>C4 - Y</a:t>
            </a:r>
          </a:p>
        </xdr:txBody>
      </xdr:sp>
      <xdr:sp macro="" textlink="">
        <xdr:nvSpPr>
          <xdr:cNvPr id="92" name="TextBox 91">
            <a:extLst>
              <a:ext uri="{FF2B5EF4-FFF2-40B4-BE49-F238E27FC236}">
                <a16:creationId xmlns:a16="http://schemas.microsoft.com/office/drawing/2014/main" id="{65ED55F0-EEB5-6FFE-4818-BDC2790E6CA4}"/>
              </a:ext>
            </a:extLst>
          </xdr:cNvPr>
          <xdr:cNvSpPr txBox="1"/>
        </xdr:nvSpPr>
        <xdr:spPr>
          <a:xfrm>
            <a:off x="7553325" y="26050875"/>
            <a:ext cx="742950" cy="2836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-0.001"</a:t>
            </a:r>
          </a:p>
          <a:p>
            <a:r>
              <a:rPr lang="en-US" sz="1100"/>
              <a:t>"</a:t>
            </a:r>
          </a:p>
        </xdr:txBody>
      </xdr:sp>
      <xdr:sp macro="" textlink="">
        <xdr:nvSpPr>
          <xdr:cNvPr id="93" name="TextBox 92">
            <a:extLst>
              <a:ext uri="{FF2B5EF4-FFF2-40B4-BE49-F238E27FC236}">
                <a16:creationId xmlns:a16="http://schemas.microsoft.com/office/drawing/2014/main" id="{E0BFA7D0-171D-F06B-398C-FE7AF5C12141}"/>
              </a:ext>
            </a:extLst>
          </xdr:cNvPr>
          <xdr:cNvSpPr txBox="1"/>
        </xdr:nvSpPr>
        <xdr:spPr>
          <a:xfrm>
            <a:off x="8629650" y="26041350"/>
            <a:ext cx="561975" cy="2836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-0.0005"</a:t>
            </a:r>
          </a:p>
        </xdr:txBody>
      </xdr:sp>
      <xdr:sp macro="" textlink="">
        <xdr:nvSpPr>
          <xdr:cNvPr id="94" name="TextBox 93">
            <a:extLst>
              <a:ext uri="{FF2B5EF4-FFF2-40B4-BE49-F238E27FC236}">
                <a16:creationId xmlns:a16="http://schemas.microsoft.com/office/drawing/2014/main" id="{70ED56C4-03B7-F8DD-DDB0-483DC173733F}"/>
              </a:ext>
            </a:extLst>
          </xdr:cNvPr>
          <xdr:cNvSpPr txBox="1"/>
        </xdr:nvSpPr>
        <xdr:spPr>
          <a:xfrm>
            <a:off x="9448799" y="26060400"/>
            <a:ext cx="638175" cy="2836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-0.0005"</a:t>
            </a:r>
          </a:p>
        </xdr:txBody>
      </xdr:sp>
      <xdr:sp macro="" textlink="">
        <xdr:nvSpPr>
          <xdr:cNvPr id="95" name="TextBox 94">
            <a:extLst>
              <a:ext uri="{FF2B5EF4-FFF2-40B4-BE49-F238E27FC236}">
                <a16:creationId xmlns:a16="http://schemas.microsoft.com/office/drawing/2014/main" id="{F515295F-27FC-6A89-0C3E-A455FEBF22A7}"/>
              </a:ext>
            </a:extLst>
          </xdr:cNvPr>
          <xdr:cNvSpPr txBox="1"/>
        </xdr:nvSpPr>
        <xdr:spPr>
          <a:xfrm>
            <a:off x="10563225" y="26022300"/>
            <a:ext cx="571500" cy="2836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0"</a:t>
            </a:r>
          </a:p>
        </xdr:txBody>
      </xdr:sp>
      <xdr:sp macro="" textlink="">
        <xdr:nvSpPr>
          <xdr:cNvPr id="96" name="TextBox 95">
            <a:extLst>
              <a:ext uri="{FF2B5EF4-FFF2-40B4-BE49-F238E27FC236}">
                <a16:creationId xmlns:a16="http://schemas.microsoft.com/office/drawing/2014/main" id="{3018C455-1698-BDBC-DB64-F854BACC4831}"/>
              </a:ext>
            </a:extLst>
          </xdr:cNvPr>
          <xdr:cNvSpPr txBox="1"/>
        </xdr:nvSpPr>
        <xdr:spPr>
          <a:xfrm>
            <a:off x="11553825" y="26022300"/>
            <a:ext cx="590550" cy="2836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0"</a:t>
            </a:r>
          </a:p>
        </xdr:txBody>
      </xdr:sp>
      <xdr:sp macro="" textlink="">
        <xdr:nvSpPr>
          <xdr:cNvPr id="97" name="TextBox 96">
            <a:extLst>
              <a:ext uri="{FF2B5EF4-FFF2-40B4-BE49-F238E27FC236}">
                <a16:creationId xmlns:a16="http://schemas.microsoft.com/office/drawing/2014/main" id="{243B02BA-FDAA-19AA-03A0-2D4A8B4C21E2}"/>
              </a:ext>
            </a:extLst>
          </xdr:cNvPr>
          <xdr:cNvSpPr txBox="1"/>
        </xdr:nvSpPr>
        <xdr:spPr>
          <a:xfrm>
            <a:off x="12449175" y="26022300"/>
            <a:ext cx="364395" cy="2836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0.0</a:t>
            </a:r>
          </a:p>
        </xdr:txBody>
      </xdr:sp>
      <xdr:sp macro="" textlink="">
        <xdr:nvSpPr>
          <xdr:cNvPr id="98" name="TextBox 97">
            <a:extLst>
              <a:ext uri="{FF2B5EF4-FFF2-40B4-BE49-F238E27FC236}">
                <a16:creationId xmlns:a16="http://schemas.microsoft.com/office/drawing/2014/main" id="{D6855900-0494-B496-F46F-ABC511E70D4E}"/>
              </a:ext>
            </a:extLst>
          </xdr:cNvPr>
          <xdr:cNvSpPr txBox="1"/>
        </xdr:nvSpPr>
        <xdr:spPr>
          <a:xfrm>
            <a:off x="13325475" y="26012775"/>
            <a:ext cx="647700" cy="2836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+0.0005"</a:t>
            </a:r>
          </a:p>
        </xdr:txBody>
      </xdr:sp>
      <xdr:sp macro="" textlink="">
        <xdr:nvSpPr>
          <xdr:cNvPr id="99" name="TextBox 98">
            <a:extLst>
              <a:ext uri="{FF2B5EF4-FFF2-40B4-BE49-F238E27FC236}">
                <a16:creationId xmlns:a16="http://schemas.microsoft.com/office/drawing/2014/main" id="{F909629D-8B03-5BF4-2F6E-34D18D96935F}"/>
              </a:ext>
            </a:extLst>
          </xdr:cNvPr>
          <xdr:cNvSpPr txBox="1"/>
        </xdr:nvSpPr>
        <xdr:spPr>
          <a:xfrm>
            <a:off x="14411325" y="26012775"/>
            <a:ext cx="571500" cy="2836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+0.001"</a:t>
            </a:r>
          </a:p>
        </xdr:txBody>
      </xdr:sp>
      <xdr:sp macro="" textlink="">
        <xdr:nvSpPr>
          <xdr:cNvPr id="100" name="TextBox 99">
            <a:extLst>
              <a:ext uri="{FF2B5EF4-FFF2-40B4-BE49-F238E27FC236}">
                <a16:creationId xmlns:a16="http://schemas.microsoft.com/office/drawing/2014/main" id="{73481100-1119-BC14-A619-A781911E198B}"/>
              </a:ext>
            </a:extLst>
          </xdr:cNvPr>
          <xdr:cNvSpPr txBox="1"/>
        </xdr:nvSpPr>
        <xdr:spPr>
          <a:xfrm rot="10800000" flipV="1">
            <a:off x="7581900" y="26772634"/>
            <a:ext cx="364395" cy="25931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 b="1"/>
              <a:t>US</a:t>
            </a:r>
          </a:p>
        </xdr:txBody>
      </xdr:sp>
    </xdr:grpSp>
    <xdr:clientData/>
  </xdr:twoCellAnchor>
  <xdr:twoCellAnchor>
    <xdr:from>
      <xdr:col>11</xdr:col>
      <xdr:colOff>600075</xdr:colOff>
      <xdr:row>162</xdr:row>
      <xdr:rowOff>133350</xdr:rowOff>
    </xdr:from>
    <xdr:to>
      <xdr:col>24</xdr:col>
      <xdr:colOff>571501</xdr:colOff>
      <xdr:row>169</xdr:row>
      <xdr:rowOff>180975</xdr:rowOff>
    </xdr:to>
    <xdr:grpSp>
      <xdr:nvGrpSpPr>
        <xdr:cNvPr id="137" name="Group 136">
          <a:extLst>
            <a:ext uri="{FF2B5EF4-FFF2-40B4-BE49-F238E27FC236}">
              <a16:creationId xmlns:a16="http://schemas.microsoft.com/office/drawing/2014/main" id="{89CA162D-00B9-8DD7-3A13-541E0F1B6B9C}"/>
            </a:ext>
          </a:extLst>
        </xdr:cNvPr>
        <xdr:cNvGrpSpPr/>
      </xdr:nvGrpSpPr>
      <xdr:grpSpPr>
        <a:xfrm>
          <a:off x="7305675" y="30994350"/>
          <a:ext cx="8086726" cy="1381125"/>
          <a:chOff x="7315200" y="31041975"/>
          <a:chExt cx="8086726" cy="1381125"/>
        </a:xfrm>
      </xdr:grpSpPr>
      <xdr:grpSp>
        <xdr:nvGrpSpPr>
          <xdr:cNvPr id="112" name="Group 111">
            <a:extLst>
              <a:ext uri="{FF2B5EF4-FFF2-40B4-BE49-F238E27FC236}">
                <a16:creationId xmlns:a16="http://schemas.microsoft.com/office/drawing/2014/main" id="{951041C9-D1A4-4CD0-B2BF-B7DCF2D7FF1E}"/>
              </a:ext>
            </a:extLst>
          </xdr:cNvPr>
          <xdr:cNvGrpSpPr/>
        </xdr:nvGrpSpPr>
        <xdr:grpSpPr>
          <a:xfrm>
            <a:off x="7315200" y="31041975"/>
            <a:ext cx="8086726" cy="1381125"/>
            <a:chOff x="7315199" y="25717500"/>
            <a:chExt cx="8086726" cy="1381125"/>
          </a:xfrm>
        </xdr:grpSpPr>
        <xdr:sp macro="" textlink="">
          <xdr:nvSpPr>
            <xdr:cNvPr id="124" name="Rectangle 123">
              <a:extLst>
                <a:ext uri="{FF2B5EF4-FFF2-40B4-BE49-F238E27FC236}">
                  <a16:creationId xmlns:a16="http://schemas.microsoft.com/office/drawing/2014/main" id="{AF7E4AD9-4881-C5C7-CD37-41F4D626FB9D}"/>
                </a:ext>
              </a:extLst>
            </xdr:cNvPr>
            <xdr:cNvSpPr/>
          </xdr:nvSpPr>
          <xdr:spPr>
            <a:xfrm>
              <a:off x="7315199" y="25727024"/>
              <a:ext cx="8086726" cy="1371601"/>
            </a:xfrm>
            <a:prstGeom prst="rect">
              <a:avLst/>
            </a:prstGeom>
            <a:noFill/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114" name="TextBox 113">
              <a:extLst>
                <a:ext uri="{FF2B5EF4-FFF2-40B4-BE49-F238E27FC236}">
                  <a16:creationId xmlns:a16="http://schemas.microsoft.com/office/drawing/2014/main" id="{80EE0EFC-9C84-D591-8AF2-CF94F4533578}"/>
                </a:ext>
              </a:extLst>
            </xdr:cNvPr>
            <xdr:cNvSpPr txBox="1"/>
          </xdr:nvSpPr>
          <xdr:spPr>
            <a:xfrm>
              <a:off x="7534275" y="25717500"/>
              <a:ext cx="51084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US" sz="1100" b="1"/>
                <a:t>C1 - X</a:t>
              </a:r>
            </a:p>
          </xdr:txBody>
        </xdr:sp>
        <xdr:sp macro="" textlink="">
          <xdr:nvSpPr>
            <xdr:cNvPr id="115" name="TextBox 114">
              <a:extLst>
                <a:ext uri="{FF2B5EF4-FFF2-40B4-BE49-F238E27FC236}">
                  <a16:creationId xmlns:a16="http://schemas.microsoft.com/office/drawing/2014/main" id="{44E71BE7-2E3E-6261-5B9E-1A977610B803}"/>
                </a:ext>
              </a:extLst>
            </xdr:cNvPr>
            <xdr:cNvSpPr txBox="1"/>
          </xdr:nvSpPr>
          <xdr:spPr>
            <a:xfrm>
              <a:off x="7553325" y="26050875"/>
              <a:ext cx="742950" cy="28361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US" sz="1100"/>
                <a:t>-0.003"</a:t>
              </a:r>
            </a:p>
            <a:p>
              <a:r>
                <a:rPr lang="en-US" sz="1100"/>
                <a:t>"</a:t>
              </a:r>
            </a:p>
          </xdr:txBody>
        </xdr:sp>
        <xdr:sp macro="" textlink="">
          <xdr:nvSpPr>
            <xdr:cNvPr id="121" name="TextBox 120">
              <a:extLst>
                <a:ext uri="{FF2B5EF4-FFF2-40B4-BE49-F238E27FC236}">
                  <a16:creationId xmlns:a16="http://schemas.microsoft.com/office/drawing/2014/main" id="{6251A606-7FCB-1162-4CBB-48030B4D8BD3}"/>
                </a:ext>
              </a:extLst>
            </xdr:cNvPr>
            <xdr:cNvSpPr txBox="1"/>
          </xdr:nvSpPr>
          <xdr:spPr>
            <a:xfrm>
              <a:off x="10877550" y="26079450"/>
              <a:ext cx="647700" cy="28361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US" sz="1100"/>
                <a:t>-0.004"</a:t>
              </a:r>
            </a:p>
          </xdr:txBody>
        </xdr:sp>
        <xdr:sp macro="" textlink="">
          <xdr:nvSpPr>
            <xdr:cNvPr id="122" name="TextBox 121">
              <a:extLst>
                <a:ext uri="{FF2B5EF4-FFF2-40B4-BE49-F238E27FC236}">
                  <a16:creationId xmlns:a16="http://schemas.microsoft.com/office/drawing/2014/main" id="{0899AE64-B0DD-409C-D115-BDE496FB72A9}"/>
                </a:ext>
              </a:extLst>
            </xdr:cNvPr>
            <xdr:cNvSpPr txBox="1"/>
          </xdr:nvSpPr>
          <xdr:spPr>
            <a:xfrm>
              <a:off x="14420850" y="26069925"/>
              <a:ext cx="571500" cy="28361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US" sz="1100"/>
                <a:t>-0.005"</a:t>
              </a:r>
            </a:p>
          </xdr:txBody>
        </xdr:sp>
        <xdr:sp macro="" textlink="">
          <xdr:nvSpPr>
            <xdr:cNvPr id="123" name="TextBox 122">
              <a:extLst>
                <a:ext uri="{FF2B5EF4-FFF2-40B4-BE49-F238E27FC236}">
                  <a16:creationId xmlns:a16="http://schemas.microsoft.com/office/drawing/2014/main" id="{CA2827A8-39C4-F9AF-BF02-DCD6C9AEF4C5}"/>
                </a:ext>
              </a:extLst>
            </xdr:cNvPr>
            <xdr:cNvSpPr txBox="1"/>
          </xdr:nvSpPr>
          <xdr:spPr>
            <a:xfrm rot="10800000" flipV="1">
              <a:off x="7581900" y="26772634"/>
              <a:ext cx="364395" cy="2593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US" sz="1100" b="1"/>
                <a:t>US</a:t>
              </a:r>
            </a:p>
          </xdr:txBody>
        </xdr:sp>
      </xdr:grpSp>
      <xdr:sp macro="" textlink="">
        <xdr:nvSpPr>
          <xdr:cNvPr id="134" name="Rectangle 133">
            <a:extLst>
              <a:ext uri="{FF2B5EF4-FFF2-40B4-BE49-F238E27FC236}">
                <a16:creationId xmlns:a16="http://schemas.microsoft.com/office/drawing/2014/main" id="{3A3DF565-6A08-EB14-4EB7-98BE3B281D86}"/>
              </a:ext>
            </a:extLst>
          </xdr:cNvPr>
          <xdr:cNvSpPr/>
        </xdr:nvSpPr>
        <xdr:spPr>
          <a:xfrm>
            <a:off x="7600950" y="31813500"/>
            <a:ext cx="495300" cy="45719"/>
          </a:xfrm>
          <a:prstGeom prst="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35" name="Rectangle 134">
            <a:extLst>
              <a:ext uri="{FF2B5EF4-FFF2-40B4-BE49-F238E27FC236}">
                <a16:creationId xmlns:a16="http://schemas.microsoft.com/office/drawing/2014/main" id="{9BDC5A3D-BFAA-4037-85B6-CA6417A90463}"/>
              </a:ext>
            </a:extLst>
          </xdr:cNvPr>
          <xdr:cNvSpPr/>
        </xdr:nvSpPr>
        <xdr:spPr>
          <a:xfrm>
            <a:off x="10915650" y="31832550"/>
            <a:ext cx="495300" cy="45719"/>
          </a:xfrm>
          <a:prstGeom prst="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36" name="Rectangle 135">
            <a:extLst>
              <a:ext uri="{FF2B5EF4-FFF2-40B4-BE49-F238E27FC236}">
                <a16:creationId xmlns:a16="http://schemas.microsoft.com/office/drawing/2014/main" id="{D2E24E8A-9088-4DCC-88A0-E82FC2C30F93}"/>
              </a:ext>
            </a:extLst>
          </xdr:cNvPr>
          <xdr:cNvSpPr/>
        </xdr:nvSpPr>
        <xdr:spPr>
          <a:xfrm>
            <a:off x="14478000" y="31823025"/>
            <a:ext cx="495300" cy="45719"/>
          </a:xfrm>
          <a:prstGeom prst="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12</xdr:col>
      <xdr:colOff>0</xdr:colOff>
      <xdr:row>171</xdr:row>
      <xdr:rowOff>9525</xdr:rowOff>
    </xdr:from>
    <xdr:to>
      <xdr:col>24</xdr:col>
      <xdr:colOff>581026</xdr:colOff>
      <xdr:row>178</xdr:row>
      <xdr:rowOff>57150</xdr:rowOff>
    </xdr:to>
    <xdr:grpSp>
      <xdr:nvGrpSpPr>
        <xdr:cNvPr id="138" name="Group 137">
          <a:extLst>
            <a:ext uri="{FF2B5EF4-FFF2-40B4-BE49-F238E27FC236}">
              <a16:creationId xmlns:a16="http://schemas.microsoft.com/office/drawing/2014/main" id="{5BB5631F-6F60-4E24-9E1E-032B318BC9D2}"/>
            </a:ext>
          </a:extLst>
        </xdr:cNvPr>
        <xdr:cNvGrpSpPr/>
      </xdr:nvGrpSpPr>
      <xdr:grpSpPr>
        <a:xfrm>
          <a:off x="7315200" y="32585025"/>
          <a:ext cx="8086726" cy="1381125"/>
          <a:chOff x="7315200" y="31041975"/>
          <a:chExt cx="8086726" cy="1381125"/>
        </a:xfrm>
      </xdr:grpSpPr>
      <xdr:grpSp>
        <xdr:nvGrpSpPr>
          <xdr:cNvPr id="139" name="Group 138">
            <a:extLst>
              <a:ext uri="{FF2B5EF4-FFF2-40B4-BE49-F238E27FC236}">
                <a16:creationId xmlns:a16="http://schemas.microsoft.com/office/drawing/2014/main" id="{752C3A8D-E1F7-61DD-CFC0-85490024A51F}"/>
              </a:ext>
            </a:extLst>
          </xdr:cNvPr>
          <xdr:cNvGrpSpPr/>
        </xdr:nvGrpSpPr>
        <xdr:grpSpPr>
          <a:xfrm>
            <a:off x="7315200" y="31041975"/>
            <a:ext cx="8086726" cy="1381125"/>
            <a:chOff x="7315199" y="25717500"/>
            <a:chExt cx="8086726" cy="1381125"/>
          </a:xfrm>
        </xdr:grpSpPr>
        <xdr:sp macro="" textlink="">
          <xdr:nvSpPr>
            <xdr:cNvPr id="143" name="Rectangle 142">
              <a:extLst>
                <a:ext uri="{FF2B5EF4-FFF2-40B4-BE49-F238E27FC236}">
                  <a16:creationId xmlns:a16="http://schemas.microsoft.com/office/drawing/2014/main" id="{D997F72C-CB01-1557-E0CC-5B8E3B779856}"/>
                </a:ext>
              </a:extLst>
            </xdr:cNvPr>
            <xdr:cNvSpPr/>
          </xdr:nvSpPr>
          <xdr:spPr>
            <a:xfrm>
              <a:off x="7315199" y="25727024"/>
              <a:ext cx="8086726" cy="1371601"/>
            </a:xfrm>
            <a:prstGeom prst="rect">
              <a:avLst/>
            </a:prstGeom>
            <a:noFill/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144" name="TextBox 143">
              <a:extLst>
                <a:ext uri="{FF2B5EF4-FFF2-40B4-BE49-F238E27FC236}">
                  <a16:creationId xmlns:a16="http://schemas.microsoft.com/office/drawing/2014/main" id="{BDA36C00-87B6-55D8-BB8B-7DF7B349A881}"/>
                </a:ext>
              </a:extLst>
            </xdr:cNvPr>
            <xdr:cNvSpPr txBox="1"/>
          </xdr:nvSpPr>
          <xdr:spPr>
            <a:xfrm>
              <a:off x="7534275" y="25717500"/>
              <a:ext cx="51084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US" sz="1100" b="1"/>
                <a:t>C2 - X</a:t>
              </a:r>
            </a:p>
          </xdr:txBody>
        </xdr:sp>
        <xdr:sp macro="" textlink="">
          <xdr:nvSpPr>
            <xdr:cNvPr id="145" name="TextBox 144">
              <a:extLst>
                <a:ext uri="{FF2B5EF4-FFF2-40B4-BE49-F238E27FC236}">
                  <a16:creationId xmlns:a16="http://schemas.microsoft.com/office/drawing/2014/main" id="{5FB0930C-FC0C-63A0-4240-45EB3C6F7E21}"/>
                </a:ext>
              </a:extLst>
            </xdr:cNvPr>
            <xdr:cNvSpPr txBox="1"/>
          </xdr:nvSpPr>
          <xdr:spPr>
            <a:xfrm>
              <a:off x="7553325" y="26050875"/>
              <a:ext cx="742950" cy="28361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US" sz="1100"/>
                <a:t>-0.006"</a:t>
              </a:r>
            </a:p>
            <a:p>
              <a:r>
                <a:rPr lang="en-US" sz="1100"/>
                <a:t>"</a:t>
              </a:r>
            </a:p>
          </xdr:txBody>
        </xdr:sp>
        <xdr:sp macro="" textlink="">
          <xdr:nvSpPr>
            <xdr:cNvPr id="146" name="TextBox 145">
              <a:extLst>
                <a:ext uri="{FF2B5EF4-FFF2-40B4-BE49-F238E27FC236}">
                  <a16:creationId xmlns:a16="http://schemas.microsoft.com/office/drawing/2014/main" id="{6F364A40-4E16-3584-12ED-7606AB64EA10}"/>
                </a:ext>
              </a:extLst>
            </xdr:cNvPr>
            <xdr:cNvSpPr txBox="1"/>
          </xdr:nvSpPr>
          <xdr:spPr>
            <a:xfrm>
              <a:off x="10877550" y="26079450"/>
              <a:ext cx="647700" cy="28361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US" sz="1100"/>
                <a:t>-0.004"</a:t>
              </a:r>
            </a:p>
          </xdr:txBody>
        </xdr:sp>
        <xdr:sp macro="" textlink="">
          <xdr:nvSpPr>
            <xdr:cNvPr id="147" name="TextBox 146">
              <a:extLst>
                <a:ext uri="{FF2B5EF4-FFF2-40B4-BE49-F238E27FC236}">
                  <a16:creationId xmlns:a16="http://schemas.microsoft.com/office/drawing/2014/main" id="{BCD256BD-5303-1A91-2E0A-AAEA80B68276}"/>
                </a:ext>
              </a:extLst>
            </xdr:cNvPr>
            <xdr:cNvSpPr txBox="1"/>
          </xdr:nvSpPr>
          <xdr:spPr>
            <a:xfrm>
              <a:off x="14420850" y="26069925"/>
              <a:ext cx="571500" cy="28361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US" sz="1100"/>
                <a:t>-0.002"</a:t>
              </a:r>
            </a:p>
          </xdr:txBody>
        </xdr:sp>
        <xdr:sp macro="" textlink="">
          <xdr:nvSpPr>
            <xdr:cNvPr id="148" name="TextBox 147">
              <a:extLst>
                <a:ext uri="{FF2B5EF4-FFF2-40B4-BE49-F238E27FC236}">
                  <a16:creationId xmlns:a16="http://schemas.microsoft.com/office/drawing/2014/main" id="{5B4B8B1E-DF9C-B8FF-BBE9-A4C7A4B82679}"/>
                </a:ext>
              </a:extLst>
            </xdr:cNvPr>
            <xdr:cNvSpPr txBox="1"/>
          </xdr:nvSpPr>
          <xdr:spPr>
            <a:xfrm rot="10800000" flipV="1">
              <a:off x="7581900" y="26772634"/>
              <a:ext cx="364395" cy="2593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US" sz="1100" b="1"/>
                <a:t>US</a:t>
              </a:r>
            </a:p>
          </xdr:txBody>
        </xdr:sp>
      </xdr:grpSp>
      <xdr:sp macro="" textlink="">
        <xdr:nvSpPr>
          <xdr:cNvPr id="140" name="Rectangle 139">
            <a:extLst>
              <a:ext uri="{FF2B5EF4-FFF2-40B4-BE49-F238E27FC236}">
                <a16:creationId xmlns:a16="http://schemas.microsoft.com/office/drawing/2014/main" id="{AF887E2A-8A59-21A0-FB5B-34B649A6E003}"/>
              </a:ext>
            </a:extLst>
          </xdr:cNvPr>
          <xdr:cNvSpPr/>
        </xdr:nvSpPr>
        <xdr:spPr>
          <a:xfrm>
            <a:off x="7600950" y="31813500"/>
            <a:ext cx="495300" cy="45719"/>
          </a:xfrm>
          <a:prstGeom prst="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41" name="Rectangle 140">
            <a:extLst>
              <a:ext uri="{FF2B5EF4-FFF2-40B4-BE49-F238E27FC236}">
                <a16:creationId xmlns:a16="http://schemas.microsoft.com/office/drawing/2014/main" id="{01A09195-E69A-7632-749E-0005F0914881}"/>
              </a:ext>
            </a:extLst>
          </xdr:cNvPr>
          <xdr:cNvSpPr/>
        </xdr:nvSpPr>
        <xdr:spPr>
          <a:xfrm>
            <a:off x="10915650" y="31832550"/>
            <a:ext cx="495300" cy="45719"/>
          </a:xfrm>
          <a:prstGeom prst="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42" name="Rectangle 141">
            <a:extLst>
              <a:ext uri="{FF2B5EF4-FFF2-40B4-BE49-F238E27FC236}">
                <a16:creationId xmlns:a16="http://schemas.microsoft.com/office/drawing/2014/main" id="{F18D9F80-F0FA-5630-6E4D-D386FF080F91}"/>
              </a:ext>
            </a:extLst>
          </xdr:cNvPr>
          <xdr:cNvSpPr/>
        </xdr:nvSpPr>
        <xdr:spPr>
          <a:xfrm>
            <a:off x="14478000" y="31823025"/>
            <a:ext cx="495300" cy="45719"/>
          </a:xfrm>
          <a:prstGeom prst="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12</xdr:col>
      <xdr:colOff>9525</xdr:colOff>
      <xdr:row>180</xdr:row>
      <xdr:rowOff>0</xdr:rowOff>
    </xdr:from>
    <xdr:to>
      <xdr:col>24</xdr:col>
      <xdr:colOff>590551</xdr:colOff>
      <xdr:row>187</xdr:row>
      <xdr:rowOff>47625</xdr:rowOff>
    </xdr:to>
    <xdr:grpSp>
      <xdr:nvGrpSpPr>
        <xdr:cNvPr id="149" name="Group 148">
          <a:extLst>
            <a:ext uri="{FF2B5EF4-FFF2-40B4-BE49-F238E27FC236}">
              <a16:creationId xmlns:a16="http://schemas.microsoft.com/office/drawing/2014/main" id="{F566C249-F215-4259-B589-4265D7F6E8FD}"/>
            </a:ext>
          </a:extLst>
        </xdr:cNvPr>
        <xdr:cNvGrpSpPr/>
      </xdr:nvGrpSpPr>
      <xdr:grpSpPr>
        <a:xfrm>
          <a:off x="7324725" y="34290000"/>
          <a:ext cx="8086726" cy="1381125"/>
          <a:chOff x="7315200" y="31041975"/>
          <a:chExt cx="8086726" cy="1381125"/>
        </a:xfrm>
      </xdr:grpSpPr>
      <xdr:grpSp>
        <xdr:nvGrpSpPr>
          <xdr:cNvPr id="150" name="Group 149">
            <a:extLst>
              <a:ext uri="{FF2B5EF4-FFF2-40B4-BE49-F238E27FC236}">
                <a16:creationId xmlns:a16="http://schemas.microsoft.com/office/drawing/2014/main" id="{BF71540D-9FBC-7B29-D60F-C77E2962D187}"/>
              </a:ext>
            </a:extLst>
          </xdr:cNvPr>
          <xdr:cNvGrpSpPr/>
        </xdr:nvGrpSpPr>
        <xdr:grpSpPr>
          <a:xfrm>
            <a:off x="7315200" y="31041975"/>
            <a:ext cx="8086726" cy="1381125"/>
            <a:chOff x="7315199" y="25717500"/>
            <a:chExt cx="8086726" cy="1381125"/>
          </a:xfrm>
        </xdr:grpSpPr>
        <xdr:sp macro="" textlink="">
          <xdr:nvSpPr>
            <xdr:cNvPr id="154" name="Rectangle 153">
              <a:extLst>
                <a:ext uri="{FF2B5EF4-FFF2-40B4-BE49-F238E27FC236}">
                  <a16:creationId xmlns:a16="http://schemas.microsoft.com/office/drawing/2014/main" id="{46723788-0141-4C8F-DC1F-FA53498F7A4C}"/>
                </a:ext>
              </a:extLst>
            </xdr:cNvPr>
            <xdr:cNvSpPr/>
          </xdr:nvSpPr>
          <xdr:spPr>
            <a:xfrm>
              <a:off x="7315199" y="25727024"/>
              <a:ext cx="8086726" cy="1371601"/>
            </a:xfrm>
            <a:prstGeom prst="rect">
              <a:avLst/>
            </a:prstGeom>
            <a:noFill/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155" name="TextBox 154">
              <a:extLst>
                <a:ext uri="{FF2B5EF4-FFF2-40B4-BE49-F238E27FC236}">
                  <a16:creationId xmlns:a16="http://schemas.microsoft.com/office/drawing/2014/main" id="{09A8DAB4-33C2-E459-976E-9D6472774125}"/>
                </a:ext>
              </a:extLst>
            </xdr:cNvPr>
            <xdr:cNvSpPr txBox="1"/>
          </xdr:nvSpPr>
          <xdr:spPr>
            <a:xfrm>
              <a:off x="7534275" y="25717500"/>
              <a:ext cx="51084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US" sz="1100" b="1"/>
                <a:t>C4 - X</a:t>
              </a:r>
            </a:p>
          </xdr:txBody>
        </xdr:sp>
        <xdr:sp macro="" textlink="">
          <xdr:nvSpPr>
            <xdr:cNvPr id="156" name="TextBox 155">
              <a:extLst>
                <a:ext uri="{FF2B5EF4-FFF2-40B4-BE49-F238E27FC236}">
                  <a16:creationId xmlns:a16="http://schemas.microsoft.com/office/drawing/2014/main" id="{D562A2F7-81B3-7131-9E63-F5A76C903630}"/>
                </a:ext>
              </a:extLst>
            </xdr:cNvPr>
            <xdr:cNvSpPr txBox="1"/>
          </xdr:nvSpPr>
          <xdr:spPr>
            <a:xfrm>
              <a:off x="7553325" y="26050875"/>
              <a:ext cx="742950" cy="28361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US" sz="1100"/>
                <a:t>-0.004"</a:t>
              </a:r>
            </a:p>
            <a:p>
              <a:r>
                <a:rPr lang="en-US" sz="1100"/>
                <a:t>"</a:t>
              </a:r>
            </a:p>
          </xdr:txBody>
        </xdr:sp>
        <xdr:sp macro="" textlink="">
          <xdr:nvSpPr>
            <xdr:cNvPr id="157" name="TextBox 156">
              <a:extLst>
                <a:ext uri="{FF2B5EF4-FFF2-40B4-BE49-F238E27FC236}">
                  <a16:creationId xmlns:a16="http://schemas.microsoft.com/office/drawing/2014/main" id="{368190BF-0FC6-4EE3-93EB-38F131FBDDD7}"/>
                </a:ext>
              </a:extLst>
            </xdr:cNvPr>
            <xdr:cNvSpPr txBox="1"/>
          </xdr:nvSpPr>
          <xdr:spPr>
            <a:xfrm>
              <a:off x="10877550" y="26079450"/>
              <a:ext cx="647700" cy="28361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US" sz="1100"/>
                <a:t>-0.004"</a:t>
              </a:r>
            </a:p>
          </xdr:txBody>
        </xdr:sp>
        <xdr:sp macro="" textlink="">
          <xdr:nvSpPr>
            <xdr:cNvPr id="158" name="TextBox 157">
              <a:extLst>
                <a:ext uri="{FF2B5EF4-FFF2-40B4-BE49-F238E27FC236}">
                  <a16:creationId xmlns:a16="http://schemas.microsoft.com/office/drawing/2014/main" id="{0042FFD5-C25D-1AC5-BCA2-6B2BE67E244C}"/>
                </a:ext>
              </a:extLst>
            </xdr:cNvPr>
            <xdr:cNvSpPr txBox="1"/>
          </xdr:nvSpPr>
          <xdr:spPr>
            <a:xfrm>
              <a:off x="14420850" y="26069925"/>
              <a:ext cx="571500" cy="28361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US" sz="1100"/>
                <a:t>-0.004"</a:t>
              </a:r>
            </a:p>
          </xdr:txBody>
        </xdr:sp>
        <xdr:sp macro="" textlink="">
          <xdr:nvSpPr>
            <xdr:cNvPr id="159" name="TextBox 158">
              <a:extLst>
                <a:ext uri="{FF2B5EF4-FFF2-40B4-BE49-F238E27FC236}">
                  <a16:creationId xmlns:a16="http://schemas.microsoft.com/office/drawing/2014/main" id="{CDFD3E49-3E73-3DB1-7F27-62629CB0FBBA}"/>
                </a:ext>
              </a:extLst>
            </xdr:cNvPr>
            <xdr:cNvSpPr txBox="1"/>
          </xdr:nvSpPr>
          <xdr:spPr>
            <a:xfrm rot="10800000" flipV="1">
              <a:off x="7581900" y="26772634"/>
              <a:ext cx="364395" cy="2593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US" sz="1100" b="1"/>
                <a:t>US</a:t>
              </a:r>
            </a:p>
          </xdr:txBody>
        </xdr:sp>
      </xdr:grpSp>
      <xdr:sp macro="" textlink="">
        <xdr:nvSpPr>
          <xdr:cNvPr id="151" name="Rectangle 150">
            <a:extLst>
              <a:ext uri="{FF2B5EF4-FFF2-40B4-BE49-F238E27FC236}">
                <a16:creationId xmlns:a16="http://schemas.microsoft.com/office/drawing/2014/main" id="{919C1AAD-7E12-4544-D419-899B64BB6492}"/>
              </a:ext>
            </a:extLst>
          </xdr:cNvPr>
          <xdr:cNvSpPr/>
        </xdr:nvSpPr>
        <xdr:spPr>
          <a:xfrm>
            <a:off x="7600950" y="31813500"/>
            <a:ext cx="495300" cy="45719"/>
          </a:xfrm>
          <a:prstGeom prst="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52" name="Rectangle 151">
            <a:extLst>
              <a:ext uri="{FF2B5EF4-FFF2-40B4-BE49-F238E27FC236}">
                <a16:creationId xmlns:a16="http://schemas.microsoft.com/office/drawing/2014/main" id="{159AD0C1-A9AA-695C-7669-F068F5909032}"/>
              </a:ext>
            </a:extLst>
          </xdr:cNvPr>
          <xdr:cNvSpPr/>
        </xdr:nvSpPr>
        <xdr:spPr>
          <a:xfrm>
            <a:off x="10915650" y="31832550"/>
            <a:ext cx="495300" cy="45719"/>
          </a:xfrm>
          <a:prstGeom prst="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53" name="Rectangle 152">
            <a:extLst>
              <a:ext uri="{FF2B5EF4-FFF2-40B4-BE49-F238E27FC236}">
                <a16:creationId xmlns:a16="http://schemas.microsoft.com/office/drawing/2014/main" id="{8DC9A4D5-766A-E9D4-11D2-DC4B7D998CB8}"/>
              </a:ext>
            </a:extLst>
          </xdr:cNvPr>
          <xdr:cNvSpPr/>
        </xdr:nvSpPr>
        <xdr:spPr>
          <a:xfrm>
            <a:off x="14478000" y="31823025"/>
            <a:ext cx="495300" cy="45719"/>
          </a:xfrm>
          <a:prstGeom prst="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38100</xdr:colOff>
      <xdr:row>4</xdr:row>
      <xdr:rowOff>47625</xdr:rowOff>
    </xdr:from>
    <xdr:to>
      <xdr:col>32</xdr:col>
      <xdr:colOff>257175</xdr:colOff>
      <xdr:row>26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85778A8-D802-450E-BB6C-CE99F173E1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609599</xdr:colOff>
      <xdr:row>28</xdr:row>
      <xdr:rowOff>9525</xdr:rowOff>
    </xdr:from>
    <xdr:to>
      <xdr:col>29</xdr:col>
      <xdr:colOff>161925</xdr:colOff>
      <xdr:row>35</xdr:row>
      <xdr:rowOff>57150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88B5D1A0-8853-48D7-A727-BA9A4D7FBF33}"/>
            </a:ext>
          </a:extLst>
        </xdr:cNvPr>
        <xdr:cNvGrpSpPr/>
      </xdr:nvGrpSpPr>
      <xdr:grpSpPr>
        <a:xfrm>
          <a:off x="9753599" y="5343525"/>
          <a:ext cx="8086726" cy="1381125"/>
          <a:chOff x="7315199" y="25717500"/>
          <a:chExt cx="8086726" cy="1381125"/>
        </a:xfrm>
      </xdr:grpSpPr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47842E42-90EF-F945-C6EF-CDF61F0F2CC8}"/>
              </a:ext>
            </a:extLst>
          </xdr:cNvPr>
          <xdr:cNvGrpSpPr/>
        </xdr:nvGrpSpPr>
        <xdr:grpSpPr>
          <a:xfrm>
            <a:off x="7315199" y="25727024"/>
            <a:ext cx="8086726" cy="1371601"/>
            <a:chOff x="7315199" y="25727024"/>
            <a:chExt cx="2447925" cy="561975"/>
          </a:xfrm>
        </xdr:grpSpPr>
        <xdr:sp macro="" textlink="">
          <xdr:nvSpPr>
            <xdr:cNvPr id="15" name="Rectangle 14">
              <a:extLst>
                <a:ext uri="{FF2B5EF4-FFF2-40B4-BE49-F238E27FC236}">
                  <a16:creationId xmlns:a16="http://schemas.microsoft.com/office/drawing/2014/main" id="{12334E26-F7A1-2617-25FC-41EF8B9F1E69}"/>
                </a:ext>
              </a:extLst>
            </xdr:cNvPr>
            <xdr:cNvSpPr/>
          </xdr:nvSpPr>
          <xdr:spPr>
            <a:xfrm>
              <a:off x="7315199" y="25727024"/>
              <a:ext cx="2447925" cy="561975"/>
            </a:xfrm>
            <a:prstGeom prst="rect">
              <a:avLst/>
            </a:prstGeom>
            <a:noFill/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16" name="Oval 15">
              <a:extLst>
                <a:ext uri="{FF2B5EF4-FFF2-40B4-BE49-F238E27FC236}">
                  <a16:creationId xmlns:a16="http://schemas.microsoft.com/office/drawing/2014/main" id="{8DB135D4-C64A-AAC8-E662-DA25D069159D}"/>
                </a:ext>
              </a:extLst>
            </xdr:cNvPr>
            <xdr:cNvSpPr/>
          </xdr:nvSpPr>
          <xdr:spPr>
            <a:xfrm>
              <a:off x="7439025" y="25965150"/>
              <a:ext cx="85725" cy="85725"/>
            </a:xfrm>
            <a:prstGeom prst="ellipse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17" name="Oval 16">
              <a:extLst>
                <a:ext uri="{FF2B5EF4-FFF2-40B4-BE49-F238E27FC236}">
                  <a16:creationId xmlns:a16="http://schemas.microsoft.com/office/drawing/2014/main" id="{4F90E8F9-B3F9-4E8C-935C-BDFEF2037222}"/>
                </a:ext>
              </a:extLst>
            </xdr:cNvPr>
            <xdr:cNvSpPr/>
          </xdr:nvSpPr>
          <xdr:spPr>
            <a:xfrm>
              <a:off x="9525000" y="25965150"/>
              <a:ext cx="85725" cy="85725"/>
            </a:xfrm>
            <a:prstGeom prst="ellipse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18" name="Oval 17">
              <a:extLst>
                <a:ext uri="{FF2B5EF4-FFF2-40B4-BE49-F238E27FC236}">
                  <a16:creationId xmlns:a16="http://schemas.microsoft.com/office/drawing/2014/main" id="{C4E7C21C-FD40-36B9-866F-9E9A63E3F581}"/>
                </a:ext>
              </a:extLst>
            </xdr:cNvPr>
            <xdr:cNvSpPr/>
          </xdr:nvSpPr>
          <xdr:spPr>
            <a:xfrm>
              <a:off x="8886825" y="25965150"/>
              <a:ext cx="85725" cy="85725"/>
            </a:xfrm>
            <a:prstGeom prst="ellipse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19" name="Oval 18">
              <a:extLst>
                <a:ext uri="{FF2B5EF4-FFF2-40B4-BE49-F238E27FC236}">
                  <a16:creationId xmlns:a16="http://schemas.microsoft.com/office/drawing/2014/main" id="{933F2F48-44F1-A603-B782-715BE0E16A03}"/>
                </a:ext>
              </a:extLst>
            </xdr:cNvPr>
            <xdr:cNvSpPr/>
          </xdr:nvSpPr>
          <xdr:spPr>
            <a:xfrm>
              <a:off x="7734301" y="25974676"/>
              <a:ext cx="85725" cy="85725"/>
            </a:xfrm>
            <a:prstGeom prst="ellipse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20" name="Oval 19">
              <a:extLst>
                <a:ext uri="{FF2B5EF4-FFF2-40B4-BE49-F238E27FC236}">
                  <a16:creationId xmlns:a16="http://schemas.microsoft.com/office/drawing/2014/main" id="{F574E3F6-01D8-2617-B329-D06AB0C3EB3C}"/>
                </a:ext>
              </a:extLst>
            </xdr:cNvPr>
            <xdr:cNvSpPr/>
          </xdr:nvSpPr>
          <xdr:spPr>
            <a:xfrm>
              <a:off x="9210675" y="25965150"/>
              <a:ext cx="85725" cy="85725"/>
            </a:xfrm>
            <a:prstGeom prst="ellipse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21" name="Oval 20">
              <a:extLst>
                <a:ext uri="{FF2B5EF4-FFF2-40B4-BE49-F238E27FC236}">
                  <a16:creationId xmlns:a16="http://schemas.microsoft.com/office/drawing/2014/main" id="{D603B243-7F12-73C1-8E4B-DF0402FE37C3}"/>
                </a:ext>
              </a:extLst>
            </xdr:cNvPr>
            <xdr:cNvSpPr/>
          </xdr:nvSpPr>
          <xdr:spPr>
            <a:xfrm>
              <a:off x="8601075" y="25955625"/>
              <a:ext cx="85725" cy="85725"/>
            </a:xfrm>
            <a:prstGeom prst="ellipse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22" name="Oval 21">
              <a:extLst>
                <a:ext uri="{FF2B5EF4-FFF2-40B4-BE49-F238E27FC236}">
                  <a16:creationId xmlns:a16="http://schemas.microsoft.com/office/drawing/2014/main" id="{8A773B23-994E-3FA1-2951-5C935A814238}"/>
                </a:ext>
              </a:extLst>
            </xdr:cNvPr>
            <xdr:cNvSpPr/>
          </xdr:nvSpPr>
          <xdr:spPr>
            <a:xfrm>
              <a:off x="8020051" y="25965151"/>
              <a:ext cx="85725" cy="85725"/>
            </a:xfrm>
            <a:prstGeom prst="ellipse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23" name="Oval 22">
              <a:extLst>
                <a:ext uri="{FF2B5EF4-FFF2-40B4-BE49-F238E27FC236}">
                  <a16:creationId xmlns:a16="http://schemas.microsoft.com/office/drawing/2014/main" id="{866E8AB4-55FB-8C12-5B2A-F1929C19B7B7}"/>
                </a:ext>
              </a:extLst>
            </xdr:cNvPr>
            <xdr:cNvSpPr/>
          </xdr:nvSpPr>
          <xdr:spPr>
            <a:xfrm>
              <a:off x="8296275" y="25974675"/>
              <a:ext cx="85725" cy="85725"/>
            </a:xfrm>
            <a:prstGeom prst="ellipse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B3CD04E-1E48-BA50-44CD-C82B420FB513}"/>
              </a:ext>
            </a:extLst>
          </xdr:cNvPr>
          <xdr:cNvSpPr txBox="1"/>
        </xdr:nvSpPr>
        <xdr:spPr>
          <a:xfrm>
            <a:off x="7534275" y="25717500"/>
            <a:ext cx="510845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 b="1"/>
              <a:t>C1 - Y</a:t>
            </a: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AD4A75CF-C979-20BF-0DF9-058E8A8B2CE6}"/>
              </a:ext>
            </a:extLst>
          </xdr:cNvPr>
          <xdr:cNvSpPr txBox="1"/>
        </xdr:nvSpPr>
        <xdr:spPr>
          <a:xfrm>
            <a:off x="7553325" y="26050875"/>
            <a:ext cx="628650" cy="2836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-0.0015"</a:t>
            </a: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124AA17C-D670-5BF2-D466-9ACCFFCE9774}"/>
              </a:ext>
            </a:extLst>
          </xdr:cNvPr>
          <xdr:cNvSpPr txBox="1"/>
        </xdr:nvSpPr>
        <xdr:spPr>
          <a:xfrm>
            <a:off x="8553450" y="26031825"/>
            <a:ext cx="552450" cy="2836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-0.0015</a:t>
            </a: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A091DF3B-EDD3-FDF0-BE59-AF1FAD93ABF0}"/>
              </a:ext>
            </a:extLst>
          </xdr:cNvPr>
          <xdr:cNvSpPr txBox="1"/>
        </xdr:nvSpPr>
        <xdr:spPr>
          <a:xfrm>
            <a:off x="9467850" y="26012775"/>
            <a:ext cx="657225" cy="2836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-0.0015</a:t>
            </a: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2B894953-3B84-034F-C61E-36650B393359}"/>
              </a:ext>
            </a:extLst>
          </xdr:cNvPr>
          <xdr:cNvSpPr txBox="1"/>
        </xdr:nvSpPr>
        <xdr:spPr>
          <a:xfrm>
            <a:off x="10391775" y="26022300"/>
            <a:ext cx="542925" cy="2836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-0.0015</a:t>
            </a: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F9155DEC-4E3D-CDDF-CA84-AE7550B2C078}"/>
              </a:ext>
            </a:extLst>
          </xdr:cNvPr>
          <xdr:cNvSpPr txBox="1"/>
        </xdr:nvSpPr>
        <xdr:spPr>
          <a:xfrm>
            <a:off x="11430000" y="26012775"/>
            <a:ext cx="504825" cy="2836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-0.001</a:t>
            </a:r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BE737580-438D-6837-717A-4EA3979A0C6C}"/>
              </a:ext>
            </a:extLst>
          </xdr:cNvPr>
          <xdr:cNvSpPr txBox="1"/>
        </xdr:nvSpPr>
        <xdr:spPr>
          <a:xfrm>
            <a:off x="12353925" y="26022300"/>
            <a:ext cx="533400" cy="2836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-0.001</a:t>
            </a: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5DEDFC52-3C1D-F124-D69D-9F4E2487715B}"/>
              </a:ext>
            </a:extLst>
          </xdr:cNvPr>
          <xdr:cNvSpPr txBox="1"/>
        </xdr:nvSpPr>
        <xdr:spPr>
          <a:xfrm>
            <a:off x="13420725" y="26022300"/>
            <a:ext cx="523875" cy="2836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-0.001</a:t>
            </a:r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3187567F-A02B-CF53-338B-67B1656A683A}"/>
              </a:ext>
            </a:extLst>
          </xdr:cNvPr>
          <xdr:cNvSpPr txBox="1"/>
        </xdr:nvSpPr>
        <xdr:spPr>
          <a:xfrm>
            <a:off x="14468475" y="26012775"/>
            <a:ext cx="571500" cy="2836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-0.001"</a:t>
            </a:r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21D10FBC-03BA-3141-0410-FB37B9DB956C}"/>
              </a:ext>
            </a:extLst>
          </xdr:cNvPr>
          <xdr:cNvSpPr txBox="1"/>
        </xdr:nvSpPr>
        <xdr:spPr>
          <a:xfrm rot="10800000" flipV="1">
            <a:off x="7581900" y="26772634"/>
            <a:ext cx="364395" cy="25931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 b="1"/>
              <a:t>US</a:t>
            </a:r>
          </a:p>
        </xdr:txBody>
      </xdr:sp>
    </xdr:grpSp>
    <xdr:clientData/>
  </xdr:twoCellAnchor>
  <xdr:twoCellAnchor>
    <xdr:from>
      <xdr:col>15</xdr:col>
      <xdr:colOff>609599</xdr:colOff>
      <xdr:row>36</xdr:row>
      <xdr:rowOff>28575</xdr:rowOff>
    </xdr:from>
    <xdr:to>
      <xdr:col>29</xdr:col>
      <xdr:colOff>161925</xdr:colOff>
      <xdr:row>43</xdr:row>
      <xdr:rowOff>76200</xdr:rowOff>
    </xdr:to>
    <xdr:grpSp>
      <xdr:nvGrpSpPr>
        <xdr:cNvPr id="24" name="Group 23">
          <a:extLst>
            <a:ext uri="{FF2B5EF4-FFF2-40B4-BE49-F238E27FC236}">
              <a16:creationId xmlns:a16="http://schemas.microsoft.com/office/drawing/2014/main" id="{ADE98A89-23CF-450C-997E-4508A4F436EB}"/>
            </a:ext>
          </a:extLst>
        </xdr:cNvPr>
        <xdr:cNvGrpSpPr/>
      </xdr:nvGrpSpPr>
      <xdr:grpSpPr>
        <a:xfrm>
          <a:off x="9753599" y="6886575"/>
          <a:ext cx="8086726" cy="1381125"/>
          <a:chOff x="7315199" y="25717500"/>
          <a:chExt cx="8086726" cy="1381125"/>
        </a:xfrm>
      </xdr:grpSpPr>
      <xdr:grpSp>
        <xdr:nvGrpSpPr>
          <xdr:cNvPr id="25" name="Group 24">
            <a:extLst>
              <a:ext uri="{FF2B5EF4-FFF2-40B4-BE49-F238E27FC236}">
                <a16:creationId xmlns:a16="http://schemas.microsoft.com/office/drawing/2014/main" id="{7517BDAB-2F0C-1772-ECA9-C3A46DD6463A}"/>
              </a:ext>
            </a:extLst>
          </xdr:cNvPr>
          <xdr:cNvGrpSpPr/>
        </xdr:nvGrpSpPr>
        <xdr:grpSpPr>
          <a:xfrm>
            <a:off x="7315199" y="25727024"/>
            <a:ext cx="8086726" cy="1371601"/>
            <a:chOff x="7315199" y="25727024"/>
            <a:chExt cx="2447925" cy="561975"/>
          </a:xfrm>
        </xdr:grpSpPr>
        <xdr:sp macro="" textlink="">
          <xdr:nvSpPr>
            <xdr:cNvPr id="36" name="Rectangle 35">
              <a:extLst>
                <a:ext uri="{FF2B5EF4-FFF2-40B4-BE49-F238E27FC236}">
                  <a16:creationId xmlns:a16="http://schemas.microsoft.com/office/drawing/2014/main" id="{29320907-49AC-D225-C906-4178C4ABAEDF}"/>
                </a:ext>
              </a:extLst>
            </xdr:cNvPr>
            <xdr:cNvSpPr/>
          </xdr:nvSpPr>
          <xdr:spPr>
            <a:xfrm>
              <a:off x="7315199" y="25727024"/>
              <a:ext cx="2447925" cy="561975"/>
            </a:xfrm>
            <a:prstGeom prst="rect">
              <a:avLst/>
            </a:prstGeom>
            <a:noFill/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37" name="Oval 36">
              <a:extLst>
                <a:ext uri="{FF2B5EF4-FFF2-40B4-BE49-F238E27FC236}">
                  <a16:creationId xmlns:a16="http://schemas.microsoft.com/office/drawing/2014/main" id="{DACE9DC3-CE51-8F7F-B333-C23740723FA1}"/>
                </a:ext>
              </a:extLst>
            </xdr:cNvPr>
            <xdr:cNvSpPr/>
          </xdr:nvSpPr>
          <xdr:spPr>
            <a:xfrm>
              <a:off x="7439025" y="25965150"/>
              <a:ext cx="85725" cy="85725"/>
            </a:xfrm>
            <a:prstGeom prst="ellipse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38" name="Oval 37">
              <a:extLst>
                <a:ext uri="{FF2B5EF4-FFF2-40B4-BE49-F238E27FC236}">
                  <a16:creationId xmlns:a16="http://schemas.microsoft.com/office/drawing/2014/main" id="{14E27C51-2784-90EE-D080-4595C2F6C728}"/>
                </a:ext>
              </a:extLst>
            </xdr:cNvPr>
            <xdr:cNvSpPr/>
          </xdr:nvSpPr>
          <xdr:spPr>
            <a:xfrm>
              <a:off x="9525000" y="25965150"/>
              <a:ext cx="85725" cy="85725"/>
            </a:xfrm>
            <a:prstGeom prst="ellipse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39" name="Oval 38">
              <a:extLst>
                <a:ext uri="{FF2B5EF4-FFF2-40B4-BE49-F238E27FC236}">
                  <a16:creationId xmlns:a16="http://schemas.microsoft.com/office/drawing/2014/main" id="{0F6EBD82-9F55-31E6-4631-F50F563101F7}"/>
                </a:ext>
              </a:extLst>
            </xdr:cNvPr>
            <xdr:cNvSpPr/>
          </xdr:nvSpPr>
          <xdr:spPr>
            <a:xfrm>
              <a:off x="8886825" y="25965150"/>
              <a:ext cx="85725" cy="85725"/>
            </a:xfrm>
            <a:prstGeom prst="ellipse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40" name="Oval 39">
              <a:extLst>
                <a:ext uri="{FF2B5EF4-FFF2-40B4-BE49-F238E27FC236}">
                  <a16:creationId xmlns:a16="http://schemas.microsoft.com/office/drawing/2014/main" id="{B0666B6A-28F4-6AC4-B310-84366DF6D069}"/>
                </a:ext>
              </a:extLst>
            </xdr:cNvPr>
            <xdr:cNvSpPr/>
          </xdr:nvSpPr>
          <xdr:spPr>
            <a:xfrm>
              <a:off x="7734301" y="25974676"/>
              <a:ext cx="85725" cy="85725"/>
            </a:xfrm>
            <a:prstGeom prst="ellipse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41" name="Oval 40">
              <a:extLst>
                <a:ext uri="{FF2B5EF4-FFF2-40B4-BE49-F238E27FC236}">
                  <a16:creationId xmlns:a16="http://schemas.microsoft.com/office/drawing/2014/main" id="{23AD95DD-CAD1-A031-A846-59DD81751672}"/>
                </a:ext>
              </a:extLst>
            </xdr:cNvPr>
            <xdr:cNvSpPr/>
          </xdr:nvSpPr>
          <xdr:spPr>
            <a:xfrm>
              <a:off x="9210675" y="25965150"/>
              <a:ext cx="85725" cy="85725"/>
            </a:xfrm>
            <a:prstGeom prst="ellipse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42" name="Oval 41">
              <a:extLst>
                <a:ext uri="{FF2B5EF4-FFF2-40B4-BE49-F238E27FC236}">
                  <a16:creationId xmlns:a16="http://schemas.microsoft.com/office/drawing/2014/main" id="{57DE8420-CDC2-B963-673F-7FAA0D427123}"/>
                </a:ext>
              </a:extLst>
            </xdr:cNvPr>
            <xdr:cNvSpPr/>
          </xdr:nvSpPr>
          <xdr:spPr>
            <a:xfrm>
              <a:off x="8601075" y="25955625"/>
              <a:ext cx="85725" cy="85725"/>
            </a:xfrm>
            <a:prstGeom prst="ellipse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43" name="Oval 42">
              <a:extLst>
                <a:ext uri="{FF2B5EF4-FFF2-40B4-BE49-F238E27FC236}">
                  <a16:creationId xmlns:a16="http://schemas.microsoft.com/office/drawing/2014/main" id="{A7F4C463-FD9B-7FB2-DD21-D738F7ACE854}"/>
                </a:ext>
              </a:extLst>
            </xdr:cNvPr>
            <xdr:cNvSpPr/>
          </xdr:nvSpPr>
          <xdr:spPr>
            <a:xfrm>
              <a:off x="8020051" y="25965151"/>
              <a:ext cx="85725" cy="85725"/>
            </a:xfrm>
            <a:prstGeom prst="ellipse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44" name="Oval 43">
              <a:extLst>
                <a:ext uri="{FF2B5EF4-FFF2-40B4-BE49-F238E27FC236}">
                  <a16:creationId xmlns:a16="http://schemas.microsoft.com/office/drawing/2014/main" id="{7A432C37-56EB-5BF2-76ED-D3CF85254BF3}"/>
                </a:ext>
              </a:extLst>
            </xdr:cNvPr>
            <xdr:cNvSpPr/>
          </xdr:nvSpPr>
          <xdr:spPr>
            <a:xfrm>
              <a:off x="8296275" y="25974675"/>
              <a:ext cx="85725" cy="85725"/>
            </a:xfrm>
            <a:prstGeom prst="ellipse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  <xdr:sp macro="" textlink="">
        <xdr:nvSpPr>
          <xdr:cNvPr id="26" name="TextBox 25">
            <a:extLst>
              <a:ext uri="{FF2B5EF4-FFF2-40B4-BE49-F238E27FC236}">
                <a16:creationId xmlns:a16="http://schemas.microsoft.com/office/drawing/2014/main" id="{3C567F91-E097-E6E6-38EC-1043D6299A3D}"/>
              </a:ext>
            </a:extLst>
          </xdr:cNvPr>
          <xdr:cNvSpPr txBox="1"/>
        </xdr:nvSpPr>
        <xdr:spPr>
          <a:xfrm>
            <a:off x="7534275" y="25717500"/>
            <a:ext cx="510845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 b="1"/>
              <a:t>C2 - Y</a:t>
            </a:r>
          </a:p>
        </xdr:txBody>
      </xdr:sp>
      <xdr:sp macro="" textlink="">
        <xdr:nvSpPr>
          <xdr:cNvPr id="27" name="TextBox 26">
            <a:extLst>
              <a:ext uri="{FF2B5EF4-FFF2-40B4-BE49-F238E27FC236}">
                <a16:creationId xmlns:a16="http://schemas.microsoft.com/office/drawing/2014/main" id="{47578F35-C9B4-8BAF-BB84-2D29A6EB6BE1}"/>
              </a:ext>
            </a:extLst>
          </xdr:cNvPr>
          <xdr:cNvSpPr txBox="1"/>
        </xdr:nvSpPr>
        <xdr:spPr>
          <a:xfrm>
            <a:off x="7696200" y="26031825"/>
            <a:ext cx="742950" cy="2836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0"</a:t>
            </a:r>
          </a:p>
          <a:p>
            <a:r>
              <a:rPr lang="en-US" sz="1100"/>
              <a:t>"</a:t>
            </a:r>
          </a:p>
        </xdr:txBody>
      </xdr:sp>
      <xdr:sp macro="" textlink="">
        <xdr:nvSpPr>
          <xdr:cNvPr id="28" name="TextBox 27">
            <a:extLst>
              <a:ext uri="{FF2B5EF4-FFF2-40B4-BE49-F238E27FC236}">
                <a16:creationId xmlns:a16="http://schemas.microsoft.com/office/drawing/2014/main" id="{1AFD1DB4-3F0D-1849-9AC1-04A97F3C0839}"/>
              </a:ext>
            </a:extLst>
          </xdr:cNvPr>
          <xdr:cNvSpPr txBox="1"/>
        </xdr:nvSpPr>
        <xdr:spPr>
          <a:xfrm>
            <a:off x="8724900" y="26022300"/>
            <a:ext cx="561975" cy="2836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0"</a:t>
            </a:r>
          </a:p>
        </xdr:txBody>
      </xdr:sp>
      <xdr:sp macro="" textlink="">
        <xdr:nvSpPr>
          <xdr:cNvPr id="29" name="TextBox 28">
            <a:extLst>
              <a:ext uri="{FF2B5EF4-FFF2-40B4-BE49-F238E27FC236}">
                <a16:creationId xmlns:a16="http://schemas.microsoft.com/office/drawing/2014/main" id="{667A4B88-2196-5CB2-6A28-17555659C386}"/>
              </a:ext>
            </a:extLst>
          </xdr:cNvPr>
          <xdr:cNvSpPr txBox="1"/>
        </xdr:nvSpPr>
        <xdr:spPr>
          <a:xfrm>
            <a:off x="9639300" y="26022300"/>
            <a:ext cx="533400" cy="2836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0"</a:t>
            </a:r>
          </a:p>
        </xdr:txBody>
      </xdr:sp>
      <xdr:sp macro="" textlink="">
        <xdr:nvSpPr>
          <xdr:cNvPr id="30" name="TextBox 29">
            <a:extLst>
              <a:ext uri="{FF2B5EF4-FFF2-40B4-BE49-F238E27FC236}">
                <a16:creationId xmlns:a16="http://schemas.microsoft.com/office/drawing/2014/main" id="{2BCDBA74-4607-9BBB-2F4A-19F77FA81D2D}"/>
              </a:ext>
            </a:extLst>
          </xdr:cNvPr>
          <xdr:cNvSpPr txBox="1"/>
        </xdr:nvSpPr>
        <xdr:spPr>
          <a:xfrm>
            <a:off x="10553700" y="26031825"/>
            <a:ext cx="571500" cy="2836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0"</a:t>
            </a:r>
          </a:p>
        </xdr:txBody>
      </xdr:sp>
      <xdr:sp macro="" textlink="">
        <xdr:nvSpPr>
          <xdr:cNvPr id="31" name="TextBox 30">
            <a:extLst>
              <a:ext uri="{FF2B5EF4-FFF2-40B4-BE49-F238E27FC236}">
                <a16:creationId xmlns:a16="http://schemas.microsoft.com/office/drawing/2014/main" id="{2B3F6177-BF89-EEB2-0D8F-48B4E8BB6104}"/>
              </a:ext>
            </a:extLst>
          </xdr:cNvPr>
          <xdr:cNvSpPr txBox="1"/>
        </xdr:nvSpPr>
        <xdr:spPr>
          <a:xfrm>
            <a:off x="11534775" y="26022300"/>
            <a:ext cx="590550" cy="2836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0"</a:t>
            </a:r>
          </a:p>
        </xdr:txBody>
      </xdr:sp>
      <xdr:sp macro="" textlink="">
        <xdr:nvSpPr>
          <xdr:cNvPr id="32" name="TextBox 31">
            <a:extLst>
              <a:ext uri="{FF2B5EF4-FFF2-40B4-BE49-F238E27FC236}">
                <a16:creationId xmlns:a16="http://schemas.microsoft.com/office/drawing/2014/main" id="{6A9B4434-89E1-1AD9-834C-636EF1AC7E93}"/>
              </a:ext>
            </a:extLst>
          </xdr:cNvPr>
          <xdr:cNvSpPr txBox="1"/>
        </xdr:nvSpPr>
        <xdr:spPr>
          <a:xfrm>
            <a:off x="12296775" y="26003250"/>
            <a:ext cx="533400" cy="2836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-0.0005</a:t>
            </a:r>
          </a:p>
        </xdr:txBody>
      </xdr:sp>
      <xdr:sp macro="" textlink="">
        <xdr:nvSpPr>
          <xdr:cNvPr id="33" name="TextBox 32">
            <a:extLst>
              <a:ext uri="{FF2B5EF4-FFF2-40B4-BE49-F238E27FC236}">
                <a16:creationId xmlns:a16="http://schemas.microsoft.com/office/drawing/2014/main" id="{B0DFE0BC-A545-A9EF-87FE-9022DEC84B8A}"/>
              </a:ext>
            </a:extLst>
          </xdr:cNvPr>
          <xdr:cNvSpPr txBox="1"/>
        </xdr:nvSpPr>
        <xdr:spPr>
          <a:xfrm>
            <a:off x="13525500" y="26012775"/>
            <a:ext cx="364395" cy="2836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0.0</a:t>
            </a:r>
          </a:p>
        </xdr:txBody>
      </xdr:sp>
      <xdr:sp macro="" textlink="">
        <xdr:nvSpPr>
          <xdr:cNvPr id="34" name="TextBox 33">
            <a:extLst>
              <a:ext uri="{FF2B5EF4-FFF2-40B4-BE49-F238E27FC236}">
                <a16:creationId xmlns:a16="http://schemas.microsoft.com/office/drawing/2014/main" id="{75C60B23-160B-76A2-E706-33AE2017150A}"/>
              </a:ext>
            </a:extLst>
          </xdr:cNvPr>
          <xdr:cNvSpPr txBox="1"/>
        </xdr:nvSpPr>
        <xdr:spPr>
          <a:xfrm>
            <a:off x="14563725" y="26012775"/>
            <a:ext cx="571500" cy="2836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0.0</a:t>
            </a:r>
          </a:p>
        </xdr:txBody>
      </xdr:sp>
      <xdr:sp macro="" textlink="">
        <xdr:nvSpPr>
          <xdr:cNvPr id="35" name="TextBox 34">
            <a:extLst>
              <a:ext uri="{FF2B5EF4-FFF2-40B4-BE49-F238E27FC236}">
                <a16:creationId xmlns:a16="http://schemas.microsoft.com/office/drawing/2014/main" id="{D0A7AA84-95D3-BDB4-D61D-0C338B727558}"/>
              </a:ext>
            </a:extLst>
          </xdr:cNvPr>
          <xdr:cNvSpPr txBox="1"/>
        </xdr:nvSpPr>
        <xdr:spPr>
          <a:xfrm rot="10800000" flipV="1">
            <a:off x="7581900" y="26772634"/>
            <a:ext cx="364395" cy="25931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 b="1"/>
              <a:t>US</a:t>
            </a:r>
          </a:p>
        </xdr:txBody>
      </xdr:sp>
    </xdr:grpSp>
    <xdr:clientData/>
  </xdr:twoCellAnchor>
  <xdr:twoCellAnchor>
    <xdr:from>
      <xdr:col>15</xdr:col>
      <xdr:colOff>600074</xdr:colOff>
      <xdr:row>44</xdr:row>
      <xdr:rowOff>28575</xdr:rowOff>
    </xdr:from>
    <xdr:to>
      <xdr:col>29</xdr:col>
      <xdr:colOff>152400</xdr:colOff>
      <xdr:row>51</xdr:row>
      <xdr:rowOff>76200</xdr:rowOff>
    </xdr:to>
    <xdr:grpSp>
      <xdr:nvGrpSpPr>
        <xdr:cNvPr id="45" name="Group 44">
          <a:extLst>
            <a:ext uri="{FF2B5EF4-FFF2-40B4-BE49-F238E27FC236}">
              <a16:creationId xmlns:a16="http://schemas.microsoft.com/office/drawing/2014/main" id="{F8AF2382-C51F-44AB-92B1-B75F75F3C9EE}"/>
            </a:ext>
          </a:extLst>
        </xdr:cNvPr>
        <xdr:cNvGrpSpPr/>
      </xdr:nvGrpSpPr>
      <xdr:grpSpPr>
        <a:xfrm>
          <a:off x="9744074" y="8410575"/>
          <a:ext cx="8086726" cy="1381125"/>
          <a:chOff x="7315199" y="25717500"/>
          <a:chExt cx="8086726" cy="1381125"/>
        </a:xfrm>
      </xdr:grpSpPr>
      <xdr:grpSp>
        <xdr:nvGrpSpPr>
          <xdr:cNvPr id="46" name="Group 45">
            <a:extLst>
              <a:ext uri="{FF2B5EF4-FFF2-40B4-BE49-F238E27FC236}">
                <a16:creationId xmlns:a16="http://schemas.microsoft.com/office/drawing/2014/main" id="{E5C7A547-BEA3-0945-C682-5BA16FB94E15}"/>
              </a:ext>
            </a:extLst>
          </xdr:cNvPr>
          <xdr:cNvGrpSpPr/>
        </xdr:nvGrpSpPr>
        <xdr:grpSpPr>
          <a:xfrm>
            <a:off x="7315199" y="25727024"/>
            <a:ext cx="8086726" cy="1371601"/>
            <a:chOff x="7315199" y="25727024"/>
            <a:chExt cx="2447925" cy="561975"/>
          </a:xfrm>
        </xdr:grpSpPr>
        <xdr:sp macro="" textlink="">
          <xdr:nvSpPr>
            <xdr:cNvPr id="57" name="Rectangle 56">
              <a:extLst>
                <a:ext uri="{FF2B5EF4-FFF2-40B4-BE49-F238E27FC236}">
                  <a16:creationId xmlns:a16="http://schemas.microsoft.com/office/drawing/2014/main" id="{14B9BED2-65BC-965D-0395-0966C5CE071F}"/>
                </a:ext>
              </a:extLst>
            </xdr:cNvPr>
            <xdr:cNvSpPr/>
          </xdr:nvSpPr>
          <xdr:spPr>
            <a:xfrm>
              <a:off x="7315199" y="25727024"/>
              <a:ext cx="2447925" cy="561975"/>
            </a:xfrm>
            <a:prstGeom prst="rect">
              <a:avLst/>
            </a:prstGeom>
            <a:noFill/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58" name="Oval 57">
              <a:extLst>
                <a:ext uri="{FF2B5EF4-FFF2-40B4-BE49-F238E27FC236}">
                  <a16:creationId xmlns:a16="http://schemas.microsoft.com/office/drawing/2014/main" id="{4D53963A-76C2-8098-B726-1465989BEE03}"/>
                </a:ext>
              </a:extLst>
            </xdr:cNvPr>
            <xdr:cNvSpPr/>
          </xdr:nvSpPr>
          <xdr:spPr>
            <a:xfrm>
              <a:off x="7439025" y="25965150"/>
              <a:ext cx="85725" cy="85725"/>
            </a:xfrm>
            <a:prstGeom prst="ellipse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59" name="Oval 58">
              <a:extLst>
                <a:ext uri="{FF2B5EF4-FFF2-40B4-BE49-F238E27FC236}">
                  <a16:creationId xmlns:a16="http://schemas.microsoft.com/office/drawing/2014/main" id="{275A86AE-DF13-E244-BE71-4B0950FB9CED}"/>
                </a:ext>
              </a:extLst>
            </xdr:cNvPr>
            <xdr:cNvSpPr/>
          </xdr:nvSpPr>
          <xdr:spPr>
            <a:xfrm>
              <a:off x="9525000" y="25965150"/>
              <a:ext cx="85725" cy="85725"/>
            </a:xfrm>
            <a:prstGeom prst="ellipse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60" name="Oval 59">
              <a:extLst>
                <a:ext uri="{FF2B5EF4-FFF2-40B4-BE49-F238E27FC236}">
                  <a16:creationId xmlns:a16="http://schemas.microsoft.com/office/drawing/2014/main" id="{0DB9D0FF-B1AF-BBE1-F8BC-11AE48F4228F}"/>
                </a:ext>
              </a:extLst>
            </xdr:cNvPr>
            <xdr:cNvSpPr/>
          </xdr:nvSpPr>
          <xdr:spPr>
            <a:xfrm>
              <a:off x="8886825" y="25965150"/>
              <a:ext cx="85725" cy="85725"/>
            </a:xfrm>
            <a:prstGeom prst="ellipse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61" name="Oval 60">
              <a:extLst>
                <a:ext uri="{FF2B5EF4-FFF2-40B4-BE49-F238E27FC236}">
                  <a16:creationId xmlns:a16="http://schemas.microsoft.com/office/drawing/2014/main" id="{170E6E6E-6202-A3C4-C2F5-A14BBAA95977}"/>
                </a:ext>
              </a:extLst>
            </xdr:cNvPr>
            <xdr:cNvSpPr/>
          </xdr:nvSpPr>
          <xdr:spPr>
            <a:xfrm>
              <a:off x="7734301" y="25974676"/>
              <a:ext cx="85725" cy="85725"/>
            </a:xfrm>
            <a:prstGeom prst="ellipse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62" name="Oval 61">
              <a:extLst>
                <a:ext uri="{FF2B5EF4-FFF2-40B4-BE49-F238E27FC236}">
                  <a16:creationId xmlns:a16="http://schemas.microsoft.com/office/drawing/2014/main" id="{17DE9307-D74A-0028-1266-4D2E6C4614BF}"/>
                </a:ext>
              </a:extLst>
            </xdr:cNvPr>
            <xdr:cNvSpPr/>
          </xdr:nvSpPr>
          <xdr:spPr>
            <a:xfrm>
              <a:off x="9210675" y="25965150"/>
              <a:ext cx="85725" cy="85725"/>
            </a:xfrm>
            <a:prstGeom prst="ellipse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63" name="Oval 62">
              <a:extLst>
                <a:ext uri="{FF2B5EF4-FFF2-40B4-BE49-F238E27FC236}">
                  <a16:creationId xmlns:a16="http://schemas.microsoft.com/office/drawing/2014/main" id="{A22107EA-0EBD-C5C2-95E7-0C741BE07616}"/>
                </a:ext>
              </a:extLst>
            </xdr:cNvPr>
            <xdr:cNvSpPr/>
          </xdr:nvSpPr>
          <xdr:spPr>
            <a:xfrm>
              <a:off x="8601075" y="25955625"/>
              <a:ext cx="85725" cy="85725"/>
            </a:xfrm>
            <a:prstGeom prst="ellipse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64" name="Oval 63">
              <a:extLst>
                <a:ext uri="{FF2B5EF4-FFF2-40B4-BE49-F238E27FC236}">
                  <a16:creationId xmlns:a16="http://schemas.microsoft.com/office/drawing/2014/main" id="{45D8B742-B799-28CF-4AE9-5F3FA3D644F5}"/>
                </a:ext>
              </a:extLst>
            </xdr:cNvPr>
            <xdr:cNvSpPr/>
          </xdr:nvSpPr>
          <xdr:spPr>
            <a:xfrm>
              <a:off x="8020051" y="25965151"/>
              <a:ext cx="85725" cy="85725"/>
            </a:xfrm>
            <a:prstGeom prst="ellipse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65" name="Oval 64">
              <a:extLst>
                <a:ext uri="{FF2B5EF4-FFF2-40B4-BE49-F238E27FC236}">
                  <a16:creationId xmlns:a16="http://schemas.microsoft.com/office/drawing/2014/main" id="{D083B3E3-485A-F673-A2BD-B1B43EE7DCBA}"/>
                </a:ext>
              </a:extLst>
            </xdr:cNvPr>
            <xdr:cNvSpPr/>
          </xdr:nvSpPr>
          <xdr:spPr>
            <a:xfrm>
              <a:off x="8296275" y="25974675"/>
              <a:ext cx="85725" cy="85725"/>
            </a:xfrm>
            <a:prstGeom prst="ellipse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  <xdr:sp macro="" textlink="">
        <xdr:nvSpPr>
          <xdr:cNvPr id="47" name="TextBox 46">
            <a:extLst>
              <a:ext uri="{FF2B5EF4-FFF2-40B4-BE49-F238E27FC236}">
                <a16:creationId xmlns:a16="http://schemas.microsoft.com/office/drawing/2014/main" id="{5C73E785-2523-666F-21C2-9CC3757A2162}"/>
              </a:ext>
            </a:extLst>
          </xdr:cNvPr>
          <xdr:cNvSpPr txBox="1"/>
        </xdr:nvSpPr>
        <xdr:spPr>
          <a:xfrm>
            <a:off x="7534275" y="25717500"/>
            <a:ext cx="510845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 b="1"/>
              <a:t>C3 - Y</a:t>
            </a:r>
          </a:p>
        </xdr:txBody>
      </xdr:sp>
      <xdr:sp macro="" textlink="">
        <xdr:nvSpPr>
          <xdr:cNvPr id="48" name="TextBox 47">
            <a:extLst>
              <a:ext uri="{FF2B5EF4-FFF2-40B4-BE49-F238E27FC236}">
                <a16:creationId xmlns:a16="http://schemas.microsoft.com/office/drawing/2014/main" id="{8F0A2FBA-5B57-C7B5-32E8-F79B2B6B882D}"/>
              </a:ext>
            </a:extLst>
          </xdr:cNvPr>
          <xdr:cNvSpPr txBox="1"/>
        </xdr:nvSpPr>
        <xdr:spPr>
          <a:xfrm>
            <a:off x="7553325" y="26050875"/>
            <a:ext cx="742950" cy="2836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+0.0005"</a:t>
            </a:r>
          </a:p>
          <a:p>
            <a:r>
              <a:rPr lang="en-US" sz="1100"/>
              <a:t>"</a:t>
            </a:r>
          </a:p>
        </xdr:txBody>
      </xdr:sp>
      <xdr:sp macro="" textlink="">
        <xdr:nvSpPr>
          <xdr:cNvPr id="49" name="TextBox 48">
            <a:extLst>
              <a:ext uri="{FF2B5EF4-FFF2-40B4-BE49-F238E27FC236}">
                <a16:creationId xmlns:a16="http://schemas.microsoft.com/office/drawing/2014/main" id="{55209812-1E61-747E-F0D2-1B322354DF5C}"/>
              </a:ext>
            </a:extLst>
          </xdr:cNvPr>
          <xdr:cNvSpPr txBox="1"/>
        </xdr:nvSpPr>
        <xdr:spPr>
          <a:xfrm>
            <a:off x="8477250" y="26041350"/>
            <a:ext cx="561975" cy="2836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+0.0005"</a:t>
            </a:r>
          </a:p>
        </xdr:txBody>
      </xdr:sp>
      <xdr:sp macro="" textlink="">
        <xdr:nvSpPr>
          <xdr:cNvPr id="50" name="TextBox 49">
            <a:extLst>
              <a:ext uri="{FF2B5EF4-FFF2-40B4-BE49-F238E27FC236}">
                <a16:creationId xmlns:a16="http://schemas.microsoft.com/office/drawing/2014/main" id="{55E0ABE1-A36B-6FBB-3AB4-DCA1BCA1EFBA}"/>
              </a:ext>
            </a:extLst>
          </xdr:cNvPr>
          <xdr:cNvSpPr txBox="1"/>
        </xdr:nvSpPr>
        <xdr:spPr>
          <a:xfrm>
            <a:off x="9639299" y="26022300"/>
            <a:ext cx="638175" cy="2836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0</a:t>
            </a:r>
          </a:p>
        </xdr:txBody>
      </xdr:sp>
      <xdr:sp macro="" textlink="">
        <xdr:nvSpPr>
          <xdr:cNvPr id="51" name="TextBox 50">
            <a:extLst>
              <a:ext uri="{FF2B5EF4-FFF2-40B4-BE49-F238E27FC236}">
                <a16:creationId xmlns:a16="http://schemas.microsoft.com/office/drawing/2014/main" id="{52EAD5AD-5E3A-6A4D-3070-D5BA57FF75BB}"/>
              </a:ext>
            </a:extLst>
          </xdr:cNvPr>
          <xdr:cNvSpPr txBox="1"/>
        </xdr:nvSpPr>
        <xdr:spPr>
          <a:xfrm>
            <a:off x="10563225" y="26022300"/>
            <a:ext cx="571500" cy="2836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0"</a:t>
            </a:r>
          </a:p>
        </xdr:txBody>
      </xdr:sp>
      <xdr:sp macro="" textlink="">
        <xdr:nvSpPr>
          <xdr:cNvPr id="52" name="TextBox 51">
            <a:extLst>
              <a:ext uri="{FF2B5EF4-FFF2-40B4-BE49-F238E27FC236}">
                <a16:creationId xmlns:a16="http://schemas.microsoft.com/office/drawing/2014/main" id="{85EAA194-0047-7E34-E322-D062CC4E7F96}"/>
              </a:ext>
            </a:extLst>
          </xdr:cNvPr>
          <xdr:cNvSpPr txBox="1"/>
        </xdr:nvSpPr>
        <xdr:spPr>
          <a:xfrm>
            <a:off x="11553825" y="26022300"/>
            <a:ext cx="590550" cy="2836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0"</a:t>
            </a:r>
          </a:p>
        </xdr:txBody>
      </xdr:sp>
      <xdr:sp macro="" textlink="">
        <xdr:nvSpPr>
          <xdr:cNvPr id="53" name="TextBox 52">
            <a:extLst>
              <a:ext uri="{FF2B5EF4-FFF2-40B4-BE49-F238E27FC236}">
                <a16:creationId xmlns:a16="http://schemas.microsoft.com/office/drawing/2014/main" id="{E5620DCC-628D-2BD3-ACD0-7E6D3FCEAB01}"/>
              </a:ext>
            </a:extLst>
          </xdr:cNvPr>
          <xdr:cNvSpPr txBox="1"/>
        </xdr:nvSpPr>
        <xdr:spPr>
          <a:xfrm>
            <a:off x="12449175" y="26022300"/>
            <a:ext cx="364395" cy="2836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0.0</a:t>
            </a:r>
          </a:p>
        </xdr:txBody>
      </xdr:sp>
      <xdr:sp macro="" textlink="">
        <xdr:nvSpPr>
          <xdr:cNvPr id="54" name="TextBox 53">
            <a:extLst>
              <a:ext uri="{FF2B5EF4-FFF2-40B4-BE49-F238E27FC236}">
                <a16:creationId xmlns:a16="http://schemas.microsoft.com/office/drawing/2014/main" id="{F9772DAA-CD03-E549-8616-8EC3B00A8072}"/>
              </a:ext>
            </a:extLst>
          </xdr:cNvPr>
          <xdr:cNvSpPr txBox="1"/>
        </xdr:nvSpPr>
        <xdr:spPr>
          <a:xfrm>
            <a:off x="13573125" y="26012775"/>
            <a:ext cx="647700" cy="2836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0</a:t>
            </a:r>
          </a:p>
        </xdr:txBody>
      </xdr:sp>
      <xdr:sp macro="" textlink="">
        <xdr:nvSpPr>
          <xdr:cNvPr id="55" name="TextBox 54">
            <a:extLst>
              <a:ext uri="{FF2B5EF4-FFF2-40B4-BE49-F238E27FC236}">
                <a16:creationId xmlns:a16="http://schemas.microsoft.com/office/drawing/2014/main" id="{0F3BDC3C-F314-8BB7-841C-945C02C6697D}"/>
              </a:ext>
            </a:extLst>
          </xdr:cNvPr>
          <xdr:cNvSpPr txBox="1"/>
        </xdr:nvSpPr>
        <xdr:spPr>
          <a:xfrm>
            <a:off x="14620875" y="26003250"/>
            <a:ext cx="571500" cy="2836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0</a:t>
            </a:r>
          </a:p>
        </xdr:txBody>
      </xdr:sp>
      <xdr:sp macro="" textlink="">
        <xdr:nvSpPr>
          <xdr:cNvPr id="56" name="TextBox 55">
            <a:extLst>
              <a:ext uri="{FF2B5EF4-FFF2-40B4-BE49-F238E27FC236}">
                <a16:creationId xmlns:a16="http://schemas.microsoft.com/office/drawing/2014/main" id="{3A6D83C1-5B67-02C4-760A-C55726169821}"/>
              </a:ext>
            </a:extLst>
          </xdr:cNvPr>
          <xdr:cNvSpPr txBox="1"/>
        </xdr:nvSpPr>
        <xdr:spPr>
          <a:xfrm rot="10800000" flipV="1">
            <a:off x="7581900" y="26772634"/>
            <a:ext cx="364395" cy="25931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 b="1"/>
              <a:t>US</a:t>
            </a:r>
          </a:p>
        </xdr:txBody>
      </xdr:sp>
    </xdr:grpSp>
    <xdr:clientData/>
  </xdr:twoCellAnchor>
  <xdr:twoCellAnchor>
    <xdr:from>
      <xdr:col>16</xdr:col>
      <xdr:colOff>9525</xdr:colOff>
      <xdr:row>64</xdr:row>
      <xdr:rowOff>19050</xdr:rowOff>
    </xdr:from>
    <xdr:to>
      <xdr:col>29</xdr:col>
      <xdr:colOff>171451</xdr:colOff>
      <xdr:row>71</xdr:row>
      <xdr:rowOff>66675</xdr:rowOff>
    </xdr:to>
    <xdr:grpSp>
      <xdr:nvGrpSpPr>
        <xdr:cNvPr id="66" name="Group 65">
          <a:extLst>
            <a:ext uri="{FF2B5EF4-FFF2-40B4-BE49-F238E27FC236}">
              <a16:creationId xmlns:a16="http://schemas.microsoft.com/office/drawing/2014/main" id="{C9858312-84BD-473B-B726-D8FF9093B45A}"/>
            </a:ext>
          </a:extLst>
        </xdr:cNvPr>
        <xdr:cNvGrpSpPr/>
      </xdr:nvGrpSpPr>
      <xdr:grpSpPr>
        <a:xfrm>
          <a:off x="9763125" y="12211050"/>
          <a:ext cx="8086726" cy="1381125"/>
          <a:chOff x="7315200" y="31041975"/>
          <a:chExt cx="8086726" cy="1381125"/>
        </a:xfrm>
      </xdr:grpSpPr>
      <xdr:grpSp>
        <xdr:nvGrpSpPr>
          <xdr:cNvPr id="67" name="Group 66">
            <a:extLst>
              <a:ext uri="{FF2B5EF4-FFF2-40B4-BE49-F238E27FC236}">
                <a16:creationId xmlns:a16="http://schemas.microsoft.com/office/drawing/2014/main" id="{321A471A-B22D-0111-6FDA-828AF9DD9E19}"/>
              </a:ext>
            </a:extLst>
          </xdr:cNvPr>
          <xdr:cNvGrpSpPr/>
        </xdr:nvGrpSpPr>
        <xdr:grpSpPr>
          <a:xfrm>
            <a:off x="7315200" y="31041975"/>
            <a:ext cx="8086726" cy="1381125"/>
            <a:chOff x="7315199" y="25717500"/>
            <a:chExt cx="8086726" cy="1381125"/>
          </a:xfrm>
        </xdr:grpSpPr>
        <xdr:sp macro="" textlink="">
          <xdr:nvSpPr>
            <xdr:cNvPr id="71" name="Rectangle 70">
              <a:extLst>
                <a:ext uri="{FF2B5EF4-FFF2-40B4-BE49-F238E27FC236}">
                  <a16:creationId xmlns:a16="http://schemas.microsoft.com/office/drawing/2014/main" id="{9DDE1EC2-50E0-4566-571F-9990E920129D}"/>
                </a:ext>
              </a:extLst>
            </xdr:cNvPr>
            <xdr:cNvSpPr/>
          </xdr:nvSpPr>
          <xdr:spPr>
            <a:xfrm>
              <a:off x="7315199" y="25727024"/>
              <a:ext cx="8086726" cy="1371601"/>
            </a:xfrm>
            <a:prstGeom prst="rect">
              <a:avLst/>
            </a:prstGeom>
            <a:noFill/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72" name="TextBox 71">
              <a:extLst>
                <a:ext uri="{FF2B5EF4-FFF2-40B4-BE49-F238E27FC236}">
                  <a16:creationId xmlns:a16="http://schemas.microsoft.com/office/drawing/2014/main" id="{DA60FCF8-E353-8665-A4F7-0D1D15EF46A6}"/>
                </a:ext>
              </a:extLst>
            </xdr:cNvPr>
            <xdr:cNvSpPr txBox="1"/>
          </xdr:nvSpPr>
          <xdr:spPr>
            <a:xfrm>
              <a:off x="7534275" y="25717500"/>
              <a:ext cx="51084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US" sz="1100" b="1"/>
                <a:t>C1 - X</a:t>
              </a:r>
            </a:p>
          </xdr:txBody>
        </xdr:sp>
        <xdr:sp macro="" textlink="">
          <xdr:nvSpPr>
            <xdr:cNvPr id="73" name="TextBox 72">
              <a:extLst>
                <a:ext uri="{FF2B5EF4-FFF2-40B4-BE49-F238E27FC236}">
                  <a16:creationId xmlns:a16="http://schemas.microsoft.com/office/drawing/2014/main" id="{3B13BD15-547D-A638-81E7-B2E0041473F7}"/>
                </a:ext>
              </a:extLst>
            </xdr:cNvPr>
            <xdr:cNvSpPr txBox="1"/>
          </xdr:nvSpPr>
          <xdr:spPr>
            <a:xfrm>
              <a:off x="7543800" y="26146125"/>
              <a:ext cx="742950" cy="28361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US" sz="1100"/>
                <a:t>-0.001</a:t>
              </a:r>
            </a:p>
            <a:p>
              <a:r>
                <a:rPr lang="en-US" sz="1100"/>
                <a:t>"</a:t>
              </a:r>
            </a:p>
          </xdr:txBody>
        </xdr:sp>
        <xdr:sp macro="" textlink="">
          <xdr:nvSpPr>
            <xdr:cNvPr id="74" name="TextBox 73">
              <a:extLst>
                <a:ext uri="{FF2B5EF4-FFF2-40B4-BE49-F238E27FC236}">
                  <a16:creationId xmlns:a16="http://schemas.microsoft.com/office/drawing/2014/main" id="{6AA94475-4ECB-4937-4A2F-DF5B8A9BB5B8}"/>
                </a:ext>
              </a:extLst>
            </xdr:cNvPr>
            <xdr:cNvSpPr txBox="1"/>
          </xdr:nvSpPr>
          <xdr:spPr>
            <a:xfrm>
              <a:off x="10877550" y="26079450"/>
              <a:ext cx="647700" cy="28361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US" sz="1100"/>
                <a:t>+0.001"</a:t>
              </a:r>
            </a:p>
          </xdr:txBody>
        </xdr:sp>
        <xdr:sp macro="" textlink="">
          <xdr:nvSpPr>
            <xdr:cNvPr id="75" name="TextBox 74">
              <a:extLst>
                <a:ext uri="{FF2B5EF4-FFF2-40B4-BE49-F238E27FC236}">
                  <a16:creationId xmlns:a16="http://schemas.microsoft.com/office/drawing/2014/main" id="{54CEC3B8-4920-752D-DE4F-E46990EE60A6}"/>
                </a:ext>
              </a:extLst>
            </xdr:cNvPr>
            <xdr:cNvSpPr txBox="1"/>
          </xdr:nvSpPr>
          <xdr:spPr>
            <a:xfrm>
              <a:off x="14420850" y="26069925"/>
              <a:ext cx="571500" cy="28361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US" sz="1100"/>
                <a:t>+0.003"</a:t>
              </a:r>
            </a:p>
          </xdr:txBody>
        </xdr:sp>
        <xdr:sp macro="" textlink="">
          <xdr:nvSpPr>
            <xdr:cNvPr id="76" name="TextBox 75">
              <a:extLst>
                <a:ext uri="{FF2B5EF4-FFF2-40B4-BE49-F238E27FC236}">
                  <a16:creationId xmlns:a16="http://schemas.microsoft.com/office/drawing/2014/main" id="{58F70E80-AE78-1108-3588-90D52E5DFAB0}"/>
                </a:ext>
              </a:extLst>
            </xdr:cNvPr>
            <xdr:cNvSpPr txBox="1"/>
          </xdr:nvSpPr>
          <xdr:spPr>
            <a:xfrm rot="10800000" flipV="1">
              <a:off x="7581900" y="26772634"/>
              <a:ext cx="364395" cy="2593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US" sz="1100" b="1"/>
                <a:t>US</a:t>
              </a:r>
            </a:p>
          </xdr:txBody>
        </xdr:sp>
      </xdr:grpSp>
      <xdr:sp macro="" textlink="">
        <xdr:nvSpPr>
          <xdr:cNvPr id="68" name="Rectangle 67">
            <a:extLst>
              <a:ext uri="{FF2B5EF4-FFF2-40B4-BE49-F238E27FC236}">
                <a16:creationId xmlns:a16="http://schemas.microsoft.com/office/drawing/2014/main" id="{293DF5A0-E8F0-12DD-488E-FFEE92CFCFB1}"/>
              </a:ext>
            </a:extLst>
          </xdr:cNvPr>
          <xdr:cNvSpPr/>
        </xdr:nvSpPr>
        <xdr:spPr>
          <a:xfrm>
            <a:off x="7600950" y="31813500"/>
            <a:ext cx="495300" cy="45719"/>
          </a:xfrm>
          <a:prstGeom prst="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69" name="Rectangle 68">
            <a:extLst>
              <a:ext uri="{FF2B5EF4-FFF2-40B4-BE49-F238E27FC236}">
                <a16:creationId xmlns:a16="http://schemas.microsoft.com/office/drawing/2014/main" id="{E39C0E2C-DBC0-C370-54EC-55F1F85E5FA2}"/>
              </a:ext>
            </a:extLst>
          </xdr:cNvPr>
          <xdr:cNvSpPr/>
        </xdr:nvSpPr>
        <xdr:spPr>
          <a:xfrm>
            <a:off x="10915650" y="31832550"/>
            <a:ext cx="495300" cy="45719"/>
          </a:xfrm>
          <a:prstGeom prst="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70" name="Rectangle 69">
            <a:extLst>
              <a:ext uri="{FF2B5EF4-FFF2-40B4-BE49-F238E27FC236}">
                <a16:creationId xmlns:a16="http://schemas.microsoft.com/office/drawing/2014/main" id="{61A9885A-E98E-4B9A-63E3-BD143655A548}"/>
              </a:ext>
            </a:extLst>
          </xdr:cNvPr>
          <xdr:cNvSpPr/>
        </xdr:nvSpPr>
        <xdr:spPr>
          <a:xfrm>
            <a:off x="14478000" y="31823025"/>
            <a:ext cx="495300" cy="45719"/>
          </a:xfrm>
          <a:prstGeom prst="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16</xdr:col>
      <xdr:colOff>38100</xdr:colOff>
      <xdr:row>73</xdr:row>
      <xdr:rowOff>19050</xdr:rowOff>
    </xdr:from>
    <xdr:to>
      <xdr:col>29</xdr:col>
      <xdr:colOff>200026</xdr:colOff>
      <xdr:row>80</xdr:row>
      <xdr:rowOff>66675</xdr:rowOff>
    </xdr:to>
    <xdr:grpSp>
      <xdr:nvGrpSpPr>
        <xdr:cNvPr id="77" name="Group 76">
          <a:extLst>
            <a:ext uri="{FF2B5EF4-FFF2-40B4-BE49-F238E27FC236}">
              <a16:creationId xmlns:a16="http://schemas.microsoft.com/office/drawing/2014/main" id="{BFF6A28A-F857-4045-8C8F-C5B3E5C3AB38}"/>
            </a:ext>
          </a:extLst>
        </xdr:cNvPr>
        <xdr:cNvGrpSpPr/>
      </xdr:nvGrpSpPr>
      <xdr:grpSpPr>
        <a:xfrm>
          <a:off x="9791700" y="13925550"/>
          <a:ext cx="8086726" cy="1381125"/>
          <a:chOff x="7315200" y="31041975"/>
          <a:chExt cx="8086726" cy="1381125"/>
        </a:xfrm>
      </xdr:grpSpPr>
      <xdr:grpSp>
        <xdr:nvGrpSpPr>
          <xdr:cNvPr id="78" name="Group 77">
            <a:extLst>
              <a:ext uri="{FF2B5EF4-FFF2-40B4-BE49-F238E27FC236}">
                <a16:creationId xmlns:a16="http://schemas.microsoft.com/office/drawing/2014/main" id="{61FA33F7-EE28-3F8A-9A8B-CF46B09C9EE1}"/>
              </a:ext>
            </a:extLst>
          </xdr:cNvPr>
          <xdr:cNvGrpSpPr/>
        </xdr:nvGrpSpPr>
        <xdr:grpSpPr>
          <a:xfrm>
            <a:off x="7315200" y="31041975"/>
            <a:ext cx="8086726" cy="1381125"/>
            <a:chOff x="7315199" y="25717500"/>
            <a:chExt cx="8086726" cy="1381125"/>
          </a:xfrm>
        </xdr:grpSpPr>
        <xdr:sp macro="" textlink="">
          <xdr:nvSpPr>
            <xdr:cNvPr id="82" name="Rectangle 81">
              <a:extLst>
                <a:ext uri="{FF2B5EF4-FFF2-40B4-BE49-F238E27FC236}">
                  <a16:creationId xmlns:a16="http://schemas.microsoft.com/office/drawing/2014/main" id="{8DAED3A5-D9E1-C409-D88C-EF41E11A742D}"/>
                </a:ext>
              </a:extLst>
            </xdr:cNvPr>
            <xdr:cNvSpPr/>
          </xdr:nvSpPr>
          <xdr:spPr>
            <a:xfrm>
              <a:off x="7315199" y="25727024"/>
              <a:ext cx="8086726" cy="1371601"/>
            </a:xfrm>
            <a:prstGeom prst="rect">
              <a:avLst/>
            </a:prstGeom>
            <a:noFill/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83" name="TextBox 82">
              <a:extLst>
                <a:ext uri="{FF2B5EF4-FFF2-40B4-BE49-F238E27FC236}">
                  <a16:creationId xmlns:a16="http://schemas.microsoft.com/office/drawing/2014/main" id="{7880FD43-F8A6-BCE4-FB9A-241880C76459}"/>
                </a:ext>
              </a:extLst>
            </xdr:cNvPr>
            <xdr:cNvSpPr txBox="1"/>
          </xdr:nvSpPr>
          <xdr:spPr>
            <a:xfrm>
              <a:off x="7534275" y="25717500"/>
              <a:ext cx="51084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US" sz="1100" b="1"/>
                <a:t>C2 - X</a:t>
              </a:r>
            </a:p>
          </xdr:txBody>
        </xdr:sp>
        <xdr:sp macro="" textlink="">
          <xdr:nvSpPr>
            <xdr:cNvPr id="84" name="TextBox 83">
              <a:extLst>
                <a:ext uri="{FF2B5EF4-FFF2-40B4-BE49-F238E27FC236}">
                  <a16:creationId xmlns:a16="http://schemas.microsoft.com/office/drawing/2014/main" id="{E7B9EF59-57B7-46BA-5DDF-411FB4109120}"/>
                </a:ext>
              </a:extLst>
            </xdr:cNvPr>
            <xdr:cNvSpPr txBox="1"/>
          </xdr:nvSpPr>
          <xdr:spPr>
            <a:xfrm>
              <a:off x="7553325" y="26050875"/>
              <a:ext cx="742950" cy="28361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US" sz="1100"/>
                <a:t>+0.0025"</a:t>
              </a:r>
            </a:p>
            <a:p>
              <a:r>
                <a:rPr lang="en-US" sz="1100"/>
                <a:t>"</a:t>
              </a:r>
            </a:p>
          </xdr:txBody>
        </xdr:sp>
        <xdr:sp macro="" textlink="">
          <xdr:nvSpPr>
            <xdr:cNvPr id="85" name="TextBox 84">
              <a:extLst>
                <a:ext uri="{FF2B5EF4-FFF2-40B4-BE49-F238E27FC236}">
                  <a16:creationId xmlns:a16="http://schemas.microsoft.com/office/drawing/2014/main" id="{7B6FBDF3-ED2D-9CBD-FF56-79A40BDBA9B2}"/>
                </a:ext>
              </a:extLst>
            </xdr:cNvPr>
            <xdr:cNvSpPr txBox="1"/>
          </xdr:nvSpPr>
          <xdr:spPr>
            <a:xfrm>
              <a:off x="10877550" y="26079450"/>
              <a:ext cx="647700" cy="28361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US" sz="1100"/>
                <a:t>+0.001"</a:t>
              </a:r>
            </a:p>
          </xdr:txBody>
        </xdr:sp>
        <xdr:sp macro="" textlink="">
          <xdr:nvSpPr>
            <xdr:cNvPr id="86" name="TextBox 85">
              <a:extLst>
                <a:ext uri="{FF2B5EF4-FFF2-40B4-BE49-F238E27FC236}">
                  <a16:creationId xmlns:a16="http://schemas.microsoft.com/office/drawing/2014/main" id="{5F4D617F-3C7B-5069-6DA1-B9E3EAC917EB}"/>
                </a:ext>
              </a:extLst>
            </xdr:cNvPr>
            <xdr:cNvSpPr txBox="1"/>
          </xdr:nvSpPr>
          <xdr:spPr>
            <a:xfrm>
              <a:off x="14449425" y="26060400"/>
              <a:ext cx="571500" cy="28361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US" sz="1100"/>
                <a:t>-0.001"</a:t>
              </a:r>
            </a:p>
          </xdr:txBody>
        </xdr:sp>
        <xdr:sp macro="" textlink="">
          <xdr:nvSpPr>
            <xdr:cNvPr id="87" name="TextBox 86">
              <a:extLst>
                <a:ext uri="{FF2B5EF4-FFF2-40B4-BE49-F238E27FC236}">
                  <a16:creationId xmlns:a16="http://schemas.microsoft.com/office/drawing/2014/main" id="{12DCC084-2F76-1368-E216-700F11808857}"/>
                </a:ext>
              </a:extLst>
            </xdr:cNvPr>
            <xdr:cNvSpPr txBox="1"/>
          </xdr:nvSpPr>
          <xdr:spPr>
            <a:xfrm rot="10800000" flipV="1">
              <a:off x="7581900" y="26772634"/>
              <a:ext cx="364395" cy="2593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US" sz="1100" b="1"/>
                <a:t>US</a:t>
              </a:r>
            </a:p>
          </xdr:txBody>
        </xdr:sp>
      </xdr:grpSp>
      <xdr:sp macro="" textlink="">
        <xdr:nvSpPr>
          <xdr:cNvPr id="79" name="Rectangle 78">
            <a:extLst>
              <a:ext uri="{FF2B5EF4-FFF2-40B4-BE49-F238E27FC236}">
                <a16:creationId xmlns:a16="http://schemas.microsoft.com/office/drawing/2014/main" id="{BBD0072D-B3E1-807B-4C07-055E5FEFA303}"/>
              </a:ext>
            </a:extLst>
          </xdr:cNvPr>
          <xdr:cNvSpPr/>
        </xdr:nvSpPr>
        <xdr:spPr>
          <a:xfrm>
            <a:off x="7600950" y="31813500"/>
            <a:ext cx="495300" cy="45719"/>
          </a:xfrm>
          <a:prstGeom prst="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80" name="Rectangle 79">
            <a:extLst>
              <a:ext uri="{FF2B5EF4-FFF2-40B4-BE49-F238E27FC236}">
                <a16:creationId xmlns:a16="http://schemas.microsoft.com/office/drawing/2014/main" id="{2A3F11B8-6840-7B70-247C-B946DC59B6F7}"/>
              </a:ext>
            </a:extLst>
          </xdr:cNvPr>
          <xdr:cNvSpPr/>
        </xdr:nvSpPr>
        <xdr:spPr>
          <a:xfrm>
            <a:off x="10915650" y="31832550"/>
            <a:ext cx="495300" cy="45719"/>
          </a:xfrm>
          <a:prstGeom prst="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81" name="Rectangle 80">
            <a:extLst>
              <a:ext uri="{FF2B5EF4-FFF2-40B4-BE49-F238E27FC236}">
                <a16:creationId xmlns:a16="http://schemas.microsoft.com/office/drawing/2014/main" id="{CC5AB716-3272-5D81-E87E-AC15DC86E1AF}"/>
              </a:ext>
            </a:extLst>
          </xdr:cNvPr>
          <xdr:cNvSpPr/>
        </xdr:nvSpPr>
        <xdr:spPr>
          <a:xfrm>
            <a:off x="14478000" y="31823025"/>
            <a:ext cx="495300" cy="45719"/>
          </a:xfrm>
          <a:prstGeom prst="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15</xdr:col>
      <xdr:colOff>581025</xdr:colOff>
      <xdr:row>82</xdr:row>
      <xdr:rowOff>38100</xdr:rowOff>
    </xdr:from>
    <xdr:to>
      <xdr:col>29</xdr:col>
      <xdr:colOff>133351</xdr:colOff>
      <xdr:row>89</xdr:row>
      <xdr:rowOff>85725</xdr:rowOff>
    </xdr:to>
    <xdr:grpSp>
      <xdr:nvGrpSpPr>
        <xdr:cNvPr id="88" name="Group 87">
          <a:extLst>
            <a:ext uri="{FF2B5EF4-FFF2-40B4-BE49-F238E27FC236}">
              <a16:creationId xmlns:a16="http://schemas.microsoft.com/office/drawing/2014/main" id="{2529F14D-C773-4845-B5C6-DE9FC3DD6C6B}"/>
            </a:ext>
          </a:extLst>
        </xdr:cNvPr>
        <xdr:cNvGrpSpPr/>
      </xdr:nvGrpSpPr>
      <xdr:grpSpPr>
        <a:xfrm>
          <a:off x="9725025" y="15659100"/>
          <a:ext cx="8086726" cy="1381125"/>
          <a:chOff x="7315200" y="31041975"/>
          <a:chExt cx="8086726" cy="1381125"/>
        </a:xfrm>
      </xdr:grpSpPr>
      <xdr:grpSp>
        <xdr:nvGrpSpPr>
          <xdr:cNvPr id="89" name="Group 88">
            <a:extLst>
              <a:ext uri="{FF2B5EF4-FFF2-40B4-BE49-F238E27FC236}">
                <a16:creationId xmlns:a16="http://schemas.microsoft.com/office/drawing/2014/main" id="{5880F530-024D-230C-CA00-DED5082768D0}"/>
              </a:ext>
            </a:extLst>
          </xdr:cNvPr>
          <xdr:cNvGrpSpPr/>
        </xdr:nvGrpSpPr>
        <xdr:grpSpPr>
          <a:xfrm>
            <a:off x="7315200" y="31041975"/>
            <a:ext cx="8086726" cy="1381125"/>
            <a:chOff x="7315199" y="25717500"/>
            <a:chExt cx="8086726" cy="1381125"/>
          </a:xfrm>
        </xdr:grpSpPr>
        <xdr:sp macro="" textlink="">
          <xdr:nvSpPr>
            <xdr:cNvPr id="93" name="Rectangle 92">
              <a:extLst>
                <a:ext uri="{FF2B5EF4-FFF2-40B4-BE49-F238E27FC236}">
                  <a16:creationId xmlns:a16="http://schemas.microsoft.com/office/drawing/2014/main" id="{060A0987-8F63-7C57-4FE5-A1B6D8C51FF0}"/>
                </a:ext>
              </a:extLst>
            </xdr:cNvPr>
            <xdr:cNvSpPr/>
          </xdr:nvSpPr>
          <xdr:spPr>
            <a:xfrm>
              <a:off x="7315199" y="25727024"/>
              <a:ext cx="8086726" cy="1371601"/>
            </a:xfrm>
            <a:prstGeom prst="rect">
              <a:avLst/>
            </a:prstGeom>
            <a:noFill/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94" name="TextBox 93">
              <a:extLst>
                <a:ext uri="{FF2B5EF4-FFF2-40B4-BE49-F238E27FC236}">
                  <a16:creationId xmlns:a16="http://schemas.microsoft.com/office/drawing/2014/main" id="{B1FAC987-340F-8624-9038-6F3CC9AA1B4B}"/>
                </a:ext>
              </a:extLst>
            </xdr:cNvPr>
            <xdr:cNvSpPr txBox="1"/>
          </xdr:nvSpPr>
          <xdr:spPr>
            <a:xfrm>
              <a:off x="7534275" y="25717500"/>
              <a:ext cx="489942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US" sz="1100" b="1"/>
                <a:t>C3- X</a:t>
              </a:r>
            </a:p>
          </xdr:txBody>
        </xdr:sp>
        <xdr:sp macro="" textlink="">
          <xdr:nvSpPr>
            <xdr:cNvPr id="95" name="TextBox 94">
              <a:extLst>
                <a:ext uri="{FF2B5EF4-FFF2-40B4-BE49-F238E27FC236}">
                  <a16:creationId xmlns:a16="http://schemas.microsoft.com/office/drawing/2014/main" id="{A1B0A869-A709-1657-F885-C7AC4FAD7D35}"/>
                </a:ext>
              </a:extLst>
            </xdr:cNvPr>
            <xdr:cNvSpPr txBox="1"/>
          </xdr:nvSpPr>
          <xdr:spPr>
            <a:xfrm>
              <a:off x="7543800" y="26155650"/>
              <a:ext cx="742950" cy="28361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US" sz="1100"/>
                <a:t>-0.001"</a:t>
              </a:r>
            </a:p>
            <a:p>
              <a:r>
                <a:rPr lang="en-US" sz="1100"/>
                <a:t>"</a:t>
              </a:r>
            </a:p>
          </xdr:txBody>
        </xdr:sp>
        <xdr:sp macro="" textlink="">
          <xdr:nvSpPr>
            <xdr:cNvPr id="96" name="TextBox 95">
              <a:extLst>
                <a:ext uri="{FF2B5EF4-FFF2-40B4-BE49-F238E27FC236}">
                  <a16:creationId xmlns:a16="http://schemas.microsoft.com/office/drawing/2014/main" id="{1D60FE14-BA63-5F0A-BB9C-000BCF3C5E09}"/>
                </a:ext>
              </a:extLst>
            </xdr:cNvPr>
            <xdr:cNvSpPr txBox="1"/>
          </xdr:nvSpPr>
          <xdr:spPr>
            <a:xfrm>
              <a:off x="10877550" y="26079450"/>
              <a:ext cx="647700" cy="28361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US" sz="1100"/>
                <a:t>0</a:t>
              </a:r>
            </a:p>
          </xdr:txBody>
        </xdr:sp>
        <xdr:sp macro="" textlink="">
          <xdr:nvSpPr>
            <xdr:cNvPr id="97" name="TextBox 96">
              <a:extLst>
                <a:ext uri="{FF2B5EF4-FFF2-40B4-BE49-F238E27FC236}">
                  <a16:creationId xmlns:a16="http://schemas.microsoft.com/office/drawing/2014/main" id="{B19DB9C8-3AFB-F0F0-BFB0-90596FE8F163}"/>
                </a:ext>
              </a:extLst>
            </xdr:cNvPr>
            <xdr:cNvSpPr txBox="1"/>
          </xdr:nvSpPr>
          <xdr:spPr>
            <a:xfrm>
              <a:off x="14420850" y="26165175"/>
              <a:ext cx="571500" cy="28361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US" sz="1100"/>
                <a:t>+0.001</a:t>
              </a:r>
            </a:p>
          </xdr:txBody>
        </xdr:sp>
        <xdr:sp macro="" textlink="">
          <xdr:nvSpPr>
            <xdr:cNvPr id="98" name="TextBox 97">
              <a:extLst>
                <a:ext uri="{FF2B5EF4-FFF2-40B4-BE49-F238E27FC236}">
                  <a16:creationId xmlns:a16="http://schemas.microsoft.com/office/drawing/2014/main" id="{D2C12B31-2879-AAC6-B72E-C27B1BB15ACE}"/>
                </a:ext>
              </a:extLst>
            </xdr:cNvPr>
            <xdr:cNvSpPr txBox="1"/>
          </xdr:nvSpPr>
          <xdr:spPr>
            <a:xfrm rot="10800000" flipV="1">
              <a:off x="7581900" y="26772634"/>
              <a:ext cx="364395" cy="2593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US" sz="1100" b="1"/>
                <a:t>US</a:t>
              </a:r>
            </a:p>
          </xdr:txBody>
        </xdr:sp>
      </xdr:grpSp>
      <xdr:sp macro="" textlink="">
        <xdr:nvSpPr>
          <xdr:cNvPr id="90" name="Rectangle 89">
            <a:extLst>
              <a:ext uri="{FF2B5EF4-FFF2-40B4-BE49-F238E27FC236}">
                <a16:creationId xmlns:a16="http://schemas.microsoft.com/office/drawing/2014/main" id="{83B91A1E-C0F6-3F0D-E94E-12D8054F5AC4}"/>
              </a:ext>
            </a:extLst>
          </xdr:cNvPr>
          <xdr:cNvSpPr/>
        </xdr:nvSpPr>
        <xdr:spPr>
          <a:xfrm>
            <a:off x="7600950" y="31813500"/>
            <a:ext cx="495300" cy="45719"/>
          </a:xfrm>
          <a:prstGeom prst="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91" name="Rectangle 90">
            <a:extLst>
              <a:ext uri="{FF2B5EF4-FFF2-40B4-BE49-F238E27FC236}">
                <a16:creationId xmlns:a16="http://schemas.microsoft.com/office/drawing/2014/main" id="{3BDA8E09-A59D-7EE7-769F-4983FCE29E5D}"/>
              </a:ext>
            </a:extLst>
          </xdr:cNvPr>
          <xdr:cNvSpPr/>
        </xdr:nvSpPr>
        <xdr:spPr>
          <a:xfrm>
            <a:off x="10915650" y="31832550"/>
            <a:ext cx="495300" cy="45719"/>
          </a:xfrm>
          <a:prstGeom prst="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92" name="Rectangle 91">
            <a:extLst>
              <a:ext uri="{FF2B5EF4-FFF2-40B4-BE49-F238E27FC236}">
                <a16:creationId xmlns:a16="http://schemas.microsoft.com/office/drawing/2014/main" id="{AD16A541-7D77-BAF6-488E-C8A63D219F19}"/>
              </a:ext>
            </a:extLst>
          </xdr:cNvPr>
          <xdr:cNvSpPr/>
        </xdr:nvSpPr>
        <xdr:spPr>
          <a:xfrm>
            <a:off x="14478000" y="31823025"/>
            <a:ext cx="495300" cy="45719"/>
          </a:xfrm>
          <a:prstGeom prst="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15</xdr:col>
      <xdr:colOff>600075</xdr:colOff>
      <xdr:row>52</xdr:row>
      <xdr:rowOff>85725</xdr:rowOff>
    </xdr:from>
    <xdr:to>
      <xdr:col>29</xdr:col>
      <xdr:colOff>152401</xdr:colOff>
      <xdr:row>59</xdr:row>
      <xdr:rowOff>133350</xdr:rowOff>
    </xdr:to>
    <xdr:grpSp>
      <xdr:nvGrpSpPr>
        <xdr:cNvPr id="99" name="Group 98">
          <a:extLst>
            <a:ext uri="{FF2B5EF4-FFF2-40B4-BE49-F238E27FC236}">
              <a16:creationId xmlns:a16="http://schemas.microsoft.com/office/drawing/2014/main" id="{2414BE5B-19DC-425F-8868-78AE0E2F9BDC}"/>
            </a:ext>
          </a:extLst>
        </xdr:cNvPr>
        <xdr:cNvGrpSpPr/>
      </xdr:nvGrpSpPr>
      <xdr:grpSpPr>
        <a:xfrm>
          <a:off x="9744075" y="9991725"/>
          <a:ext cx="8086726" cy="1381125"/>
          <a:chOff x="7315199" y="25717500"/>
          <a:chExt cx="8086726" cy="1381125"/>
        </a:xfrm>
      </xdr:grpSpPr>
      <xdr:grpSp>
        <xdr:nvGrpSpPr>
          <xdr:cNvPr id="100" name="Group 99">
            <a:extLst>
              <a:ext uri="{FF2B5EF4-FFF2-40B4-BE49-F238E27FC236}">
                <a16:creationId xmlns:a16="http://schemas.microsoft.com/office/drawing/2014/main" id="{CE8227A0-1A29-FD39-89A3-B923D44B82D0}"/>
              </a:ext>
            </a:extLst>
          </xdr:cNvPr>
          <xdr:cNvGrpSpPr/>
        </xdr:nvGrpSpPr>
        <xdr:grpSpPr>
          <a:xfrm>
            <a:off x="7315199" y="25727024"/>
            <a:ext cx="8086726" cy="1371601"/>
            <a:chOff x="7315199" y="25727024"/>
            <a:chExt cx="2447925" cy="561975"/>
          </a:xfrm>
        </xdr:grpSpPr>
        <xdr:sp macro="" textlink="">
          <xdr:nvSpPr>
            <xdr:cNvPr id="111" name="Rectangle 110">
              <a:extLst>
                <a:ext uri="{FF2B5EF4-FFF2-40B4-BE49-F238E27FC236}">
                  <a16:creationId xmlns:a16="http://schemas.microsoft.com/office/drawing/2014/main" id="{9C8FA7AF-9B43-7FD0-5E79-9B488D3EB325}"/>
                </a:ext>
              </a:extLst>
            </xdr:cNvPr>
            <xdr:cNvSpPr/>
          </xdr:nvSpPr>
          <xdr:spPr>
            <a:xfrm>
              <a:off x="7315199" y="25727024"/>
              <a:ext cx="2447925" cy="561975"/>
            </a:xfrm>
            <a:prstGeom prst="rect">
              <a:avLst/>
            </a:prstGeom>
            <a:noFill/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112" name="Oval 111">
              <a:extLst>
                <a:ext uri="{FF2B5EF4-FFF2-40B4-BE49-F238E27FC236}">
                  <a16:creationId xmlns:a16="http://schemas.microsoft.com/office/drawing/2014/main" id="{981EC48D-E66C-EFB0-83D0-EA62294B9863}"/>
                </a:ext>
              </a:extLst>
            </xdr:cNvPr>
            <xdr:cNvSpPr/>
          </xdr:nvSpPr>
          <xdr:spPr>
            <a:xfrm>
              <a:off x="7439025" y="25965150"/>
              <a:ext cx="85725" cy="85725"/>
            </a:xfrm>
            <a:prstGeom prst="ellipse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113" name="Oval 112">
              <a:extLst>
                <a:ext uri="{FF2B5EF4-FFF2-40B4-BE49-F238E27FC236}">
                  <a16:creationId xmlns:a16="http://schemas.microsoft.com/office/drawing/2014/main" id="{1DE82A3C-CEF9-31CA-1564-4A91C91AB4F9}"/>
                </a:ext>
              </a:extLst>
            </xdr:cNvPr>
            <xdr:cNvSpPr/>
          </xdr:nvSpPr>
          <xdr:spPr>
            <a:xfrm>
              <a:off x="9525000" y="25965150"/>
              <a:ext cx="85725" cy="85725"/>
            </a:xfrm>
            <a:prstGeom prst="ellipse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114" name="Oval 113">
              <a:extLst>
                <a:ext uri="{FF2B5EF4-FFF2-40B4-BE49-F238E27FC236}">
                  <a16:creationId xmlns:a16="http://schemas.microsoft.com/office/drawing/2014/main" id="{AF9A58F6-F4A2-0118-6C52-19CC4C955194}"/>
                </a:ext>
              </a:extLst>
            </xdr:cNvPr>
            <xdr:cNvSpPr/>
          </xdr:nvSpPr>
          <xdr:spPr>
            <a:xfrm>
              <a:off x="8886825" y="25965150"/>
              <a:ext cx="85725" cy="85725"/>
            </a:xfrm>
            <a:prstGeom prst="ellipse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115" name="Oval 114">
              <a:extLst>
                <a:ext uri="{FF2B5EF4-FFF2-40B4-BE49-F238E27FC236}">
                  <a16:creationId xmlns:a16="http://schemas.microsoft.com/office/drawing/2014/main" id="{6431C32F-4E9C-CB9E-43F4-CCD101465FF3}"/>
                </a:ext>
              </a:extLst>
            </xdr:cNvPr>
            <xdr:cNvSpPr/>
          </xdr:nvSpPr>
          <xdr:spPr>
            <a:xfrm>
              <a:off x="7734301" y="25974676"/>
              <a:ext cx="85725" cy="85725"/>
            </a:xfrm>
            <a:prstGeom prst="ellipse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116" name="Oval 115">
              <a:extLst>
                <a:ext uri="{FF2B5EF4-FFF2-40B4-BE49-F238E27FC236}">
                  <a16:creationId xmlns:a16="http://schemas.microsoft.com/office/drawing/2014/main" id="{1B5C1F81-D82E-6D66-7520-16C8EA8027AB}"/>
                </a:ext>
              </a:extLst>
            </xdr:cNvPr>
            <xdr:cNvSpPr/>
          </xdr:nvSpPr>
          <xdr:spPr>
            <a:xfrm>
              <a:off x="9210675" y="25965150"/>
              <a:ext cx="85725" cy="85725"/>
            </a:xfrm>
            <a:prstGeom prst="ellipse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117" name="Oval 116">
              <a:extLst>
                <a:ext uri="{FF2B5EF4-FFF2-40B4-BE49-F238E27FC236}">
                  <a16:creationId xmlns:a16="http://schemas.microsoft.com/office/drawing/2014/main" id="{BEF5C453-FF48-706D-16B5-191CBBFAF864}"/>
                </a:ext>
              </a:extLst>
            </xdr:cNvPr>
            <xdr:cNvSpPr/>
          </xdr:nvSpPr>
          <xdr:spPr>
            <a:xfrm>
              <a:off x="8601075" y="25955625"/>
              <a:ext cx="85725" cy="85725"/>
            </a:xfrm>
            <a:prstGeom prst="ellipse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118" name="Oval 117">
              <a:extLst>
                <a:ext uri="{FF2B5EF4-FFF2-40B4-BE49-F238E27FC236}">
                  <a16:creationId xmlns:a16="http://schemas.microsoft.com/office/drawing/2014/main" id="{AB1CF4DC-0A62-6F85-9E90-7756EAEECA51}"/>
                </a:ext>
              </a:extLst>
            </xdr:cNvPr>
            <xdr:cNvSpPr/>
          </xdr:nvSpPr>
          <xdr:spPr>
            <a:xfrm>
              <a:off x="8020051" y="25965151"/>
              <a:ext cx="85725" cy="85725"/>
            </a:xfrm>
            <a:prstGeom prst="ellipse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119" name="Oval 118">
              <a:extLst>
                <a:ext uri="{FF2B5EF4-FFF2-40B4-BE49-F238E27FC236}">
                  <a16:creationId xmlns:a16="http://schemas.microsoft.com/office/drawing/2014/main" id="{FBED170E-0B3E-DC73-1096-AF2B34B1954A}"/>
                </a:ext>
              </a:extLst>
            </xdr:cNvPr>
            <xdr:cNvSpPr/>
          </xdr:nvSpPr>
          <xdr:spPr>
            <a:xfrm>
              <a:off x="8296275" y="25974675"/>
              <a:ext cx="85725" cy="85725"/>
            </a:xfrm>
            <a:prstGeom prst="ellipse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  <xdr:sp macro="" textlink="">
        <xdr:nvSpPr>
          <xdr:cNvPr id="101" name="TextBox 100">
            <a:extLst>
              <a:ext uri="{FF2B5EF4-FFF2-40B4-BE49-F238E27FC236}">
                <a16:creationId xmlns:a16="http://schemas.microsoft.com/office/drawing/2014/main" id="{3F11B750-92F8-6BBC-C7B9-F0547D4B1F18}"/>
              </a:ext>
            </a:extLst>
          </xdr:cNvPr>
          <xdr:cNvSpPr txBox="1"/>
        </xdr:nvSpPr>
        <xdr:spPr>
          <a:xfrm>
            <a:off x="7534275" y="25717500"/>
            <a:ext cx="510845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 b="1"/>
              <a:t>C4 - Y</a:t>
            </a:r>
          </a:p>
        </xdr:txBody>
      </xdr:sp>
      <xdr:sp macro="" textlink="">
        <xdr:nvSpPr>
          <xdr:cNvPr id="102" name="TextBox 101">
            <a:extLst>
              <a:ext uri="{FF2B5EF4-FFF2-40B4-BE49-F238E27FC236}">
                <a16:creationId xmlns:a16="http://schemas.microsoft.com/office/drawing/2014/main" id="{B58F31AD-E236-2DD5-2D7E-9A661E119498}"/>
              </a:ext>
            </a:extLst>
          </xdr:cNvPr>
          <xdr:cNvSpPr txBox="1"/>
        </xdr:nvSpPr>
        <xdr:spPr>
          <a:xfrm>
            <a:off x="7705725" y="26022300"/>
            <a:ext cx="742950" cy="2836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0</a:t>
            </a:r>
          </a:p>
          <a:p>
            <a:r>
              <a:rPr lang="en-US" sz="1100"/>
              <a:t>"</a:t>
            </a:r>
          </a:p>
        </xdr:txBody>
      </xdr:sp>
      <xdr:sp macro="" textlink="">
        <xdr:nvSpPr>
          <xdr:cNvPr id="103" name="TextBox 102">
            <a:extLst>
              <a:ext uri="{FF2B5EF4-FFF2-40B4-BE49-F238E27FC236}">
                <a16:creationId xmlns:a16="http://schemas.microsoft.com/office/drawing/2014/main" id="{7BD822A3-8E87-8FEA-3D79-0D2209F8A66E}"/>
              </a:ext>
            </a:extLst>
          </xdr:cNvPr>
          <xdr:cNvSpPr txBox="1"/>
        </xdr:nvSpPr>
        <xdr:spPr>
          <a:xfrm>
            <a:off x="8696325" y="26012775"/>
            <a:ext cx="561975" cy="2836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0"</a:t>
            </a:r>
          </a:p>
        </xdr:txBody>
      </xdr:sp>
      <xdr:sp macro="" textlink="">
        <xdr:nvSpPr>
          <xdr:cNvPr id="104" name="TextBox 103">
            <a:extLst>
              <a:ext uri="{FF2B5EF4-FFF2-40B4-BE49-F238E27FC236}">
                <a16:creationId xmlns:a16="http://schemas.microsoft.com/office/drawing/2014/main" id="{2155EFA5-472B-B9E4-14CC-F53CC1F857F6}"/>
              </a:ext>
            </a:extLst>
          </xdr:cNvPr>
          <xdr:cNvSpPr txBox="1"/>
        </xdr:nvSpPr>
        <xdr:spPr>
          <a:xfrm>
            <a:off x="9629774" y="26012775"/>
            <a:ext cx="638175" cy="2836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0"</a:t>
            </a:r>
          </a:p>
        </xdr:txBody>
      </xdr:sp>
      <xdr:sp macro="" textlink="">
        <xdr:nvSpPr>
          <xdr:cNvPr id="105" name="TextBox 104">
            <a:extLst>
              <a:ext uri="{FF2B5EF4-FFF2-40B4-BE49-F238E27FC236}">
                <a16:creationId xmlns:a16="http://schemas.microsoft.com/office/drawing/2014/main" id="{37F518D3-AB53-0B0D-DD6F-654D5460E81C}"/>
              </a:ext>
            </a:extLst>
          </xdr:cNvPr>
          <xdr:cNvSpPr txBox="1"/>
        </xdr:nvSpPr>
        <xdr:spPr>
          <a:xfrm>
            <a:off x="10372725" y="26012775"/>
            <a:ext cx="571500" cy="2836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+0.0005"</a:t>
            </a:r>
          </a:p>
        </xdr:txBody>
      </xdr:sp>
      <xdr:sp macro="" textlink="">
        <xdr:nvSpPr>
          <xdr:cNvPr id="106" name="TextBox 105">
            <a:extLst>
              <a:ext uri="{FF2B5EF4-FFF2-40B4-BE49-F238E27FC236}">
                <a16:creationId xmlns:a16="http://schemas.microsoft.com/office/drawing/2014/main" id="{F97064E0-568E-B860-D7CF-E44E20AA18D0}"/>
              </a:ext>
            </a:extLst>
          </xdr:cNvPr>
          <xdr:cNvSpPr txBox="1"/>
        </xdr:nvSpPr>
        <xdr:spPr>
          <a:xfrm>
            <a:off x="11334750" y="26022300"/>
            <a:ext cx="590550" cy="2836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+0.0005"</a:t>
            </a:r>
          </a:p>
        </xdr:txBody>
      </xdr:sp>
      <xdr:sp macro="" textlink="">
        <xdr:nvSpPr>
          <xdr:cNvPr id="107" name="TextBox 106">
            <a:extLst>
              <a:ext uri="{FF2B5EF4-FFF2-40B4-BE49-F238E27FC236}">
                <a16:creationId xmlns:a16="http://schemas.microsoft.com/office/drawing/2014/main" id="{4971BD41-24AF-8083-F21F-C8D1E92FF462}"/>
              </a:ext>
            </a:extLst>
          </xdr:cNvPr>
          <xdr:cNvSpPr txBox="1"/>
        </xdr:nvSpPr>
        <xdr:spPr>
          <a:xfrm>
            <a:off x="12296775" y="26022300"/>
            <a:ext cx="752474" cy="2836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+0.0005"</a:t>
            </a:r>
          </a:p>
        </xdr:txBody>
      </xdr:sp>
      <xdr:sp macro="" textlink="">
        <xdr:nvSpPr>
          <xdr:cNvPr id="108" name="TextBox 107">
            <a:extLst>
              <a:ext uri="{FF2B5EF4-FFF2-40B4-BE49-F238E27FC236}">
                <a16:creationId xmlns:a16="http://schemas.microsoft.com/office/drawing/2014/main" id="{E2BBC207-B2E7-12E4-D29A-00653F7078B9}"/>
              </a:ext>
            </a:extLst>
          </xdr:cNvPr>
          <xdr:cNvSpPr txBox="1"/>
        </xdr:nvSpPr>
        <xdr:spPr>
          <a:xfrm>
            <a:off x="13563600" y="26012775"/>
            <a:ext cx="647700" cy="2836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0</a:t>
            </a:r>
          </a:p>
        </xdr:txBody>
      </xdr:sp>
      <xdr:sp macro="" textlink="">
        <xdr:nvSpPr>
          <xdr:cNvPr id="109" name="TextBox 108">
            <a:extLst>
              <a:ext uri="{FF2B5EF4-FFF2-40B4-BE49-F238E27FC236}">
                <a16:creationId xmlns:a16="http://schemas.microsoft.com/office/drawing/2014/main" id="{6EBE7D84-D5B7-A104-D019-2700BF79B8B0}"/>
              </a:ext>
            </a:extLst>
          </xdr:cNvPr>
          <xdr:cNvSpPr txBox="1"/>
        </xdr:nvSpPr>
        <xdr:spPr>
          <a:xfrm>
            <a:off x="14601825" y="25993725"/>
            <a:ext cx="571500" cy="2836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0"</a:t>
            </a:r>
          </a:p>
        </xdr:txBody>
      </xdr:sp>
      <xdr:sp macro="" textlink="">
        <xdr:nvSpPr>
          <xdr:cNvPr id="110" name="TextBox 109">
            <a:extLst>
              <a:ext uri="{FF2B5EF4-FFF2-40B4-BE49-F238E27FC236}">
                <a16:creationId xmlns:a16="http://schemas.microsoft.com/office/drawing/2014/main" id="{AB103517-F8F8-8BE5-7CBC-B51E2CE7C188}"/>
              </a:ext>
            </a:extLst>
          </xdr:cNvPr>
          <xdr:cNvSpPr txBox="1"/>
        </xdr:nvSpPr>
        <xdr:spPr>
          <a:xfrm rot="10800000" flipV="1">
            <a:off x="7581900" y="26772634"/>
            <a:ext cx="364395" cy="25931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 b="1"/>
              <a:t>US</a:t>
            </a:r>
          </a:p>
        </xdr:txBody>
      </xdr:sp>
    </xdr:grpSp>
    <xdr:clientData/>
  </xdr:twoCellAnchor>
  <xdr:twoCellAnchor>
    <xdr:from>
      <xdr:col>16</xdr:col>
      <xdr:colOff>0</xdr:colOff>
      <xdr:row>91</xdr:row>
      <xdr:rowOff>95250</xdr:rowOff>
    </xdr:from>
    <xdr:to>
      <xdr:col>29</xdr:col>
      <xdr:colOff>161926</xdr:colOff>
      <xdr:row>98</xdr:row>
      <xdr:rowOff>142875</xdr:rowOff>
    </xdr:to>
    <xdr:grpSp>
      <xdr:nvGrpSpPr>
        <xdr:cNvPr id="120" name="Group 119">
          <a:extLst>
            <a:ext uri="{FF2B5EF4-FFF2-40B4-BE49-F238E27FC236}">
              <a16:creationId xmlns:a16="http://schemas.microsoft.com/office/drawing/2014/main" id="{757D13FE-EF8F-4687-B5A7-2E135FE2BF9F}"/>
            </a:ext>
          </a:extLst>
        </xdr:cNvPr>
        <xdr:cNvGrpSpPr/>
      </xdr:nvGrpSpPr>
      <xdr:grpSpPr>
        <a:xfrm>
          <a:off x="9753600" y="17430750"/>
          <a:ext cx="8086726" cy="1381125"/>
          <a:chOff x="7315200" y="31041975"/>
          <a:chExt cx="8086726" cy="1381125"/>
        </a:xfrm>
      </xdr:grpSpPr>
      <xdr:grpSp>
        <xdr:nvGrpSpPr>
          <xdr:cNvPr id="121" name="Group 120">
            <a:extLst>
              <a:ext uri="{FF2B5EF4-FFF2-40B4-BE49-F238E27FC236}">
                <a16:creationId xmlns:a16="http://schemas.microsoft.com/office/drawing/2014/main" id="{7F1C7FC8-7E6B-0BB2-D8AB-40B0251A315B}"/>
              </a:ext>
            </a:extLst>
          </xdr:cNvPr>
          <xdr:cNvGrpSpPr/>
        </xdr:nvGrpSpPr>
        <xdr:grpSpPr>
          <a:xfrm>
            <a:off x="7315200" y="31041975"/>
            <a:ext cx="8086726" cy="1381125"/>
            <a:chOff x="7315199" y="25717500"/>
            <a:chExt cx="8086726" cy="1381125"/>
          </a:xfrm>
        </xdr:grpSpPr>
        <xdr:sp macro="" textlink="">
          <xdr:nvSpPr>
            <xdr:cNvPr id="125" name="Rectangle 124">
              <a:extLst>
                <a:ext uri="{FF2B5EF4-FFF2-40B4-BE49-F238E27FC236}">
                  <a16:creationId xmlns:a16="http://schemas.microsoft.com/office/drawing/2014/main" id="{49E28E6B-A5C0-AE3D-C26D-ED70E5F4E7C7}"/>
                </a:ext>
              </a:extLst>
            </xdr:cNvPr>
            <xdr:cNvSpPr/>
          </xdr:nvSpPr>
          <xdr:spPr>
            <a:xfrm>
              <a:off x="7315199" y="25727024"/>
              <a:ext cx="8086726" cy="1371601"/>
            </a:xfrm>
            <a:prstGeom prst="rect">
              <a:avLst/>
            </a:prstGeom>
            <a:noFill/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126" name="TextBox 125">
              <a:extLst>
                <a:ext uri="{FF2B5EF4-FFF2-40B4-BE49-F238E27FC236}">
                  <a16:creationId xmlns:a16="http://schemas.microsoft.com/office/drawing/2014/main" id="{97B6397D-6F3B-6A6D-8020-7B4A0CBF1CD5}"/>
                </a:ext>
              </a:extLst>
            </xdr:cNvPr>
            <xdr:cNvSpPr txBox="1"/>
          </xdr:nvSpPr>
          <xdr:spPr>
            <a:xfrm>
              <a:off x="7534275" y="25717500"/>
              <a:ext cx="51084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US" sz="1100" b="1"/>
                <a:t>C4 - X</a:t>
              </a:r>
            </a:p>
          </xdr:txBody>
        </xdr:sp>
        <xdr:sp macro="" textlink="">
          <xdr:nvSpPr>
            <xdr:cNvPr id="127" name="TextBox 126">
              <a:extLst>
                <a:ext uri="{FF2B5EF4-FFF2-40B4-BE49-F238E27FC236}">
                  <a16:creationId xmlns:a16="http://schemas.microsoft.com/office/drawing/2014/main" id="{431D57E6-2F9E-2E98-AB1D-041477F1A9C2}"/>
                </a:ext>
              </a:extLst>
            </xdr:cNvPr>
            <xdr:cNvSpPr txBox="1"/>
          </xdr:nvSpPr>
          <xdr:spPr>
            <a:xfrm>
              <a:off x="7515225" y="26117550"/>
              <a:ext cx="742950" cy="28361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US" sz="1100"/>
                <a:t>+0.001"</a:t>
              </a:r>
            </a:p>
            <a:p>
              <a:r>
                <a:rPr lang="en-US" sz="1100"/>
                <a:t>"</a:t>
              </a:r>
            </a:p>
          </xdr:txBody>
        </xdr:sp>
        <xdr:sp macro="" textlink="">
          <xdr:nvSpPr>
            <xdr:cNvPr id="128" name="TextBox 127">
              <a:extLst>
                <a:ext uri="{FF2B5EF4-FFF2-40B4-BE49-F238E27FC236}">
                  <a16:creationId xmlns:a16="http://schemas.microsoft.com/office/drawing/2014/main" id="{509CCD45-A20E-FF36-B52C-7296F68EA4C2}"/>
                </a:ext>
              </a:extLst>
            </xdr:cNvPr>
            <xdr:cNvSpPr txBox="1"/>
          </xdr:nvSpPr>
          <xdr:spPr>
            <a:xfrm>
              <a:off x="10877550" y="26079450"/>
              <a:ext cx="647700" cy="28361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US" sz="1100"/>
                <a:t>+0.0015"</a:t>
              </a:r>
            </a:p>
          </xdr:txBody>
        </xdr:sp>
        <xdr:sp macro="" textlink="">
          <xdr:nvSpPr>
            <xdr:cNvPr id="129" name="TextBox 128">
              <a:extLst>
                <a:ext uri="{FF2B5EF4-FFF2-40B4-BE49-F238E27FC236}">
                  <a16:creationId xmlns:a16="http://schemas.microsoft.com/office/drawing/2014/main" id="{0C32BECB-447C-257F-53D3-A30C2AC38E24}"/>
                </a:ext>
              </a:extLst>
            </xdr:cNvPr>
            <xdr:cNvSpPr txBox="1"/>
          </xdr:nvSpPr>
          <xdr:spPr>
            <a:xfrm>
              <a:off x="14420850" y="26069925"/>
              <a:ext cx="571500" cy="28361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US" sz="1100"/>
                <a:t>+0.002"</a:t>
              </a:r>
            </a:p>
          </xdr:txBody>
        </xdr:sp>
        <xdr:sp macro="" textlink="">
          <xdr:nvSpPr>
            <xdr:cNvPr id="130" name="TextBox 129">
              <a:extLst>
                <a:ext uri="{FF2B5EF4-FFF2-40B4-BE49-F238E27FC236}">
                  <a16:creationId xmlns:a16="http://schemas.microsoft.com/office/drawing/2014/main" id="{2D30A8EA-FD76-4661-4EDF-858959C84E45}"/>
                </a:ext>
              </a:extLst>
            </xdr:cNvPr>
            <xdr:cNvSpPr txBox="1"/>
          </xdr:nvSpPr>
          <xdr:spPr>
            <a:xfrm rot="10800000" flipV="1">
              <a:off x="7581900" y="26772634"/>
              <a:ext cx="364395" cy="2593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US" sz="1100" b="1"/>
                <a:t>US</a:t>
              </a:r>
            </a:p>
          </xdr:txBody>
        </xdr:sp>
      </xdr:grpSp>
      <xdr:sp macro="" textlink="">
        <xdr:nvSpPr>
          <xdr:cNvPr id="122" name="Rectangle 121">
            <a:extLst>
              <a:ext uri="{FF2B5EF4-FFF2-40B4-BE49-F238E27FC236}">
                <a16:creationId xmlns:a16="http://schemas.microsoft.com/office/drawing/2014/main" id="{EC304C7C-753B-471E-D8C2-0236E1939B28}"/>
              </a:ext>
            </a:extLst>
          </xdr:cNvPr>
          <xdr:cNvSpPr/>
        </xdr:nvSpPr>
        <xdr:spPr>
          <a:xfrm>
            <a:off x="7600950" y="31813500"/>
            <a:ext cx="495300" cy="45719"/>
          </a:xfrm>
          <a:prstGeom prst="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23" name="Rectangle 122">
            <a:extLst>
              <a:ext uri="{FF2B5EF4-FFF2-40B4-BE49-F238E27FC236}">
                <a16:creationId xmlns:a16="http://schemas.microsoft.com/office/drawing/2014/main" id="{56795C28-E0A6-D9E5-E6A4-10E82B57C18D}"/>
              </a:ext>
            </a:extLst>
          </xdr:cNvPr>
          <xdr:cNvSpPr/>
        </xdr:nvSpPr>
        <xdr:spPr>
          <a:xfrm>
            <a:off x="10915650" y="31832550"/>
            <a:ext cx="495300" cy="45719"/>
          </a:xfrm>
          <a:prstGeom prst="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24" name="Rectangle 123">
            <a:extLst>
              <a:ext uri="{FF2B5EF4-FFF2-40B4-BE49-F238E27FC236}">
                <a16:creationId xmlns:a16="http://schemas.microsoft.com/office/drawing/2014/main" id="{837D0CB0-B0BE-E251-DB0D-78785BD8DA05}"/>
              </a:ext>
            </a:extLst>
          </xdr:cNvPr>
          <xdr:cNvSpPr/>
        </xdr:nvSpPr>
        <xdr:spPr>
          <a:xfrm>
            <a:off x="14478000" y="31823025"/>
            <a:ext cx="495300" cy="45719"/>
          </a:xfrm>
          <a:prstGeom prst="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14</xdr:col>
      <xdr:colOff>28575</xdr:colOff>
      <xdr:row>99</xdr:row>
      <xdr:rowOff>180975</xdr:rowOff>
    </xdr:from>
    <xdr:to>
      <xdr:col>32</xdr:col>
      <xdr:colOff>247650</xdr:colOff>
      <xdr:row>121</xdr:row>
      <xdr:rowOff>142875</xdr:rowOff>
    </xdr:to>
    <xdr:graphicFrame macro="">
      <xdr:nvGraphicFramePr>
        <xdr:cNvPr id="132" name="Chart 131">
          <a:extLst>
            <a:ext uri="{FF2B5EF4-FFF2-40B4-BE49-F238E27FC236}">
              <a16:creationId xmlns:a16="http://schemas.microsoft.com/office/drawing/2014/main" id="{4C995559-8ED9-43BA-B790-1A048EB1B8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DC205-FC72-4756-96FE-5E4AFF137EF8}">
  <dimension ref="A1:J134"/>
  <sheetViews>
    <sheetView workbookViewId="0">
      <selection activeCell="E3" sqref="E3"/>
    </sheetView>
  </sheetViews>
  <sheetFormatPr defaultRowHeight="15" x14ac:dyDescent="0.25"/>
  <sheetData>
    <row r="1" spans="1:10" x14ac:dyDescent="0.25">
      <c r="A1" s="1" t="s">
        <v>0</v>
      </c>
      <c r="B1" s="1" t="s">
        <v>1</v>
      </c>
      <c r="C1" s="1"/>
      <c r="I1">
        <v>5</v>
      </c>
      <c r="J1">
        <v>0.1046</v>
      </c>
    </row>
    <row r="2" spans="1:10" x14ac:dyDescent="0.25">
      <c r="A2" s="2" t="s">
        <v>3</v>
      </c>
      <c r="B2" s="2" t="s">
        <v>2</v>
      </c>
      <c r="C2" s="2" t="s">
        <v>4</v>
      </c>
      <c r="E2" s="2" t="s">
        <v>3</v>
      </c>
      <c r="F2" s="2" t="s">
        <v>2</v>
      </c>
      <c r="G2" s="2"/>
    </row>
    <row r="3" spans="1:10" x14ac:dyDescent="0.25">
      <c r="A3">
        <v>-9.4679000000000002</v>
      </c>
      <c r="B3">
        <v>-3.8732000000000002</v>
      </c>
      <c r="C3">
        <v>2.5728</v>
      </c>
      <c r="E3">
        <f>A3+9.5</f>
        <v>3.2099999999999795E-2</v>
      </c>
      <c r="F3">
        <f>B3+3.3+$I$1*$J$1</f>
        <v>-5.0200000000000355E-2</v>
      </c>
    </row>
    <row r="4" spans="1:10" x14ac:dyDescent="0.25">
      <c r="A4">
        <v>-9.3755000000000006</v>
      </c>
      <c r="B4">
        <v>-3.8388</v>
      </c>
      <c r="C4">
        <v>27.236699999999999</v>
      </c>
      <c r="E4">
        <f t="shared" ref="E4:E67" si="0">A4+9.5</f>
        <v>0.12449999999999939</v>
      </c>
      <c r="F4">
        <f t="shared" ref="F4:F67" si="1">B4+3.3+$I$1*$J$1</f>
        <v>-1.5800000000000147E-2</v>
      </c>
    </row>
    <row r="5" spans="1:10" x14ac:dyDescent="0.25">
      <c r="A5">
        <v>-9.4724000000000004</v>
      </c>
      <c r="B5">
        <v>-3.7473999999999998</v>
      </c>
      <c r="C5">
        <v>51.898600000000002</v>
      </c>
      <c r="E5">
        <f t="shared" si="0"/>
        <v>2.7599999999999625E-2</v>
      </c>
      <c r="F5">
        <f t="shared" si="1"/>
        <v>7.5600000000000001E-2</v>
      </c>
    </row>
    <row r="6" spans="1:10" x14ac:dyDescent="0.25">
      <c r="A6">
        <v>-9.3879999999999999</v>
      </c>
      <c r="B6">
        <v>-3.7656000000000001</v>
      </c>
      <c r="C6">
        <v>76.564599999999999</v>
      </c>
      <c r="E6">
        <f t="shared" si="0"/>
        <v>0.1120000000000001</v>
      </c>
      <c r="F6">
        <f t="shared" si="1"/>
        <v>5.7399999999999785E-2</v>
      </c>
    </row>
    <row r="7" spans="1:10" x14ac:dyDescent="0.25">
      <c r="A7">
        <v>-9.4457000000000004</v>
      </c>
      <c r="B7">
        <v>-3.8517000000000001</v>
      </c>
      <c r="C7">
        <v>101.23569999999999</v>
      </c>
      <c r="E7">
        <f t="shared" si="0"/>
        <v>5.4299999999999571E-2</v>
      </c>
      <c r="F7">
        <f t="shared" si="1"/>
        <v>-2.8700000000000281E-2</v>
      </c>
    </row>
    <row r="8" spans="1:10" x14ac:dyDescent="0.25">
      <c r="A8">
        <v>-9.3788999999999998</v>
      </c>
      <c r="B8">
        <v>-3.843</v>
      </c>
      <c r="C8">
        <v>125.9023</v>
      </c>
      <c r="E8">
        <f t="shared" si="0"/>
        <v>0.12110000000000021</v>
      </c>
      <c r="F8">
        <f t="shared" si="1"/>
        <v>-2.0000000000000129E-2</v>
      </c>
    </row>
    <row r="9" spans="1:10" x14ac:dyDescent="0.25">
      <c r="A9">
        <v>-9.4084000000000003</v>
      </c>
      <c r="B9">
        <v>-3.8288000000000002</v>
      </c>
      <c r="C9">
        <v>150.5702</v>
      </c>
      <c r="E9">
        <f t="shared" si="0"/>
        <v>9.1599999999999682E-2</v>
      </c>
      <c r="F9">
        <f t="shared" si="1"/>
        <v>-5.8000000000003604E-3</v>
      </c>
    </row>
    <row r="10" spans="1:10" x14ac:dyDescent="0.25">
      <c r="A10">
        <v>-9.3916000000000004</v>
      </c>
      <c r="B10">
        <v>-3.8504</v>
      </c>
      <c r="C10">
        <v>175.23699999999999</v>
      </c>
      <c r="E10">
        <f t="shared" si="0"/>
        <v>0.10839999999999961</v>
      </c>
      <c r="F10">
        <f t="shared" si="1"/>
        <v>-2.7400000000000202E-2</v>
      </c>
    </row>
    <row r="11" spans="1:10" x14ac:dyDescent="0.25">
      <c r="A11">
        <v>-9.4044000000000008</v>
      </c>
      <c r="B11">
        <v>-3.8208000000000002</v>
      </c>
      <c r="C11">
        <v>199.90649999999999</v>
      </c>
      <c r="E11">
        <f t="shared" si="0"/>
        <v>9.5599999999999241E-2</v>
      </c>
      <c r="F11">
        <f t="shared" si="1"/>
        <v>2.1999999999996467E-3</v>
      </c>
    </row>
    <row r="12" spans="1:10" x14ac:dyDescent="0.25">
      <c r="A12">
        <v>-9.4036000000000008</v>
      </c>
      <c r="B12">
        <v>-3.8203999999999998</v>
      </c>
      <c r="C12">
        <v>224.56960000000001</v>
      </c>
      <c r="E12">
        <f t="shared" si="0"/>
        <v>9.6399999999999153E-2</v>
      </c>
      <c r="F12">
        <f t="shared" si="1"/>
        <v>2.6000000000000467E-3</v>
      </c>
    </row>
    <row r="13" spans="1:10" x14ac:dyDescent="0.25">
      <c r="A13">
        <v>-9.3971</v>
      </c>
      <c r="B13">
        <v>-3.8431000000000002</v>
      </c>
      <c r="C13">
        <v>249.23519999999999</v>
      </c>
      <c r="E13">
        <f t="shared" si="0"/>
        <v>0.10289999999999999</v>
      </c>
      <c r="F13">
        <f t="shared" si="1"/>
        <v>-2.010000000000034E-2</v>
      </c>
    </row>
    <row r="14" spans="1:10" x14ac:dyDescent="0.25">
      <c r="A14">
        <v>-9.3193999999999999</v>
      </c>
      <c r="B14">
        <v>-3.8325</v>
      </c>
      <c r="C14">
        <v>273.90309999999999</v>
      </c>
      <c r="E14">
        <f t="shared" si="0"/>
        <v>0.18060000000000009</v>
      </c>
      <c r="F14">
        <f t="shared" si="1"/>
        <v>-9.500000000000175E-3</v>
      </c>
    </row>
    <row r="15" spans="1:10" x14ac:dyDescent="0.25">
      <c r="A15">
        <v>-9.4008000000000003</v>
      </c>
      <c r="B15">
        <v>-3.8170000000000002</v>
      </c>
      <c r="C15">
        <v>298.57049999999998</v>
      </c>
      <c r="E15">
        <f t="shared" si="0"/>
        <v>9.9199999999999733E-2</v>
      </c>
      <c r="F15">
        <f t="shared" si="1"/>
        <v>5.9999999999996723E-3</v>
      </c>
    </row>
    <row r="16" spans="1:10" x14ac:dyDescent="0.25">
      <c r="A16">
        <v>-9.3318999999999992</v>
      </c>
      <c r="B16">
        <v>-3.8340000000000001</v>
      </c>
      <c r="C16">
        <v>323.238</v>
      </c>
      <c r="E16">
        <f t="shared" si="0"/>
        <v>0.1681000000000008</v>
      </c>
      <c r="F16">
        <f t="shared" si="1"/>
        <v>-1.1000000000000232E-2</v>
      </c>
    </row>
    <row r="17" spans="1:6" x14ac:dyDescent="0.25">
      <c r="A17">
        <v>-9.4472000000000005</v>
      </c>
      <c r="B17">
        <v>-3.8153999999999999</v>
      </c>
      <c r="C17">
        <v>347.90690000000001</v>
      </c>
      <c r="E17">
        <f t="shared" si="0"/>
        <v>5.2799999999999514E-2</v>
      </c>
      <c r="F17">
        <f t="shared" si="1"/>
        <v>7.5999999999999401E-3</v>
      </c>
    </row>
    <row r="18" spans="1:6" x14ac:dyDescent="0.25">
      <c r="A18">
        <v>-9.3823000000000008</v>
      </c>
      <c r="B18">
        <v>-3.8304999999999998</v>
      </c>
      <c r="C18">
        <v>372.57319999999999</v>
      </c>
      <c r="E18">
        <f t="shared" si="0"/>
        <v>0.11769999999999925</v>
      </c>
      <c r="F18">
        <f t="shared" si="1"/>
        <v>-7.4999999999999512E-3</v>
      </c>
    </row>
    <row r="19" spans="1:6" x14ac:dyDescent="0.25">
      <c r="A19">
        <v>-9.3880999999999997</v>
      </c>
      <c r="B19">
        <v>-3.8169</v>
      </c>
      <c r="C19">
        <v>397.23820000000001</v>
      </c>
      <c r="E19">
        <f t="shared" si="0"/>
        <v>0.11190000000000033</v>
      </c>
      <c r="F19">
        <f t="shared" si="1"/>
        <v>6.0999999999998833E-3</v>
      </c>
    </row>
    <row r="20" spans="1:6" x14ac:dyDescent="0.25">
      <c r="A20">
        <v>-9.3606999999999996</v>
      </c>
      <c r="B20">
        <v>-3.8235000000000001</v>
      </c>
      <c r="C20">
        <v>421.90460000000002</v>
      </c>
      <c r="E20">
        <f t="shared" si="0"/>
        <v>0.13930000000000042</v>
      </c>
      <c r="F20">
        <f t="shared" si="1"/>
        <v>-5.00000000000278E-4</v>
      </c>
    </row>
    <row r="21" spans="1:6" x14ac:dyDescent="0.25">
      <c r="A21">
        <v>-9.3565000000000005</v>
      </c>
      <c r="B21">
        <v>-3.8193000000000001</v>
      </c>
      <c r="C21">
        <v>446.57369999999997</v>
      </c>
      <c r="E21">
        <f t="shared" si="0"/>
        <v>0.14349999999999952</v>
      </c>
      <c r="F21">
        <f t="shared" si="1"/>
        <v>3.6999999999997035E-3</v>
      </c>
    </row>
    <row r="22" spans="1:6" x14ac:dyDescent="0.25">
      <c r="A22">
        <v>-9.3911999999999995</v>
      </c>
      <c r="B22">
        <v>-3.839</v>
      </c>
      <c r="C22">
        <v>471.2423</v>
      </c>
      <c r="E22">
        <f t="shared" si="0"/>
        <v>0.10880000000000045</v>
      </c>
      <c r="F22">
        <f t="shared" si="1"/>
        <v>-1.6000000000000125E-2</v>
      </c>
    </row>
    <row r="23" spans="1:6" x14ac:dyDescent="0.25">
      <c r="A23">
        <v>-9.4079999999999995</v>
      </c>
      <c r="B23">
        <v>-3.8517000000000001</v>
      </c>
      <c r="C23">
        <v>495.9085</v>
      </c>
      <c r="E23">
        <f t="shared" si="0"/>
        <v>9.2000000000000526E-2</v>
      </c>
      <c r="F23">
        <f t="shared" si="1"/>
        <v>-2.8700000000000281E-2</v>
      </c>
    </row>
    <row r="24" spans="1:6" x14ac:dyDescent="0.25">
      <c r="A24">
        <v>-9.3987999999999996</v>
      </c>
      <c r="B24">
        <v>-3.8115000000000001</v>
      </c>
      <c r="C24">
        <v>520.57650000000001</v>
      </c>
      <c r="E24">
        <f t="shared" si="0"/>
        <v>0.1012000000000004</v>
      </c>
      <c r="F24">
        <f t="shared" si="1"/>
        <v>1.1499999999999733E-2</v>
      </c>
    </row>
    <row r="25" spans="1:6" x14ac:dyDescent="0.25">
      <c r="A25">
        <v>-9.4152000000000005</v>
      </c>
      <c r="B25">
        <v>-3.8260999999999998</v>
      </c>
      <c r="C25">
        <v>545.24300000000005</v>
      </c>
      <c r="E25">
        <f t="shared" si="0"/>
        <v>8.4799999999999542E-2</v>
      </c>
      <c r="F25">
        <f t="shared" si="1"/>
        <v>-3.0999999999999917E-3</v>
      </c>
    </row>
    <row r="26" spans="1:6" x14ac:dyDescent="0.25">
      <c r="A26">
        <v>-9.3324999999999996</v>
      </c>
      <c r="B26">
        <v>-3.8319999999999999</v>
      </c>
      <c r="C26">
        <v>569.90989999999999</v>
      </c>
      <c r="E26">
        <f t="shared" si="0"/>
        <v>0.16750000000000043</v>
      </c>
      <c r="F26">
        <f t="shared" si="1"/>
        <v>-9.000000000000008E-3</v>
      </c>
    </row>
    <row r="27" spans="1:6" x14ac:dyDescent="0.25">
      <c r="A27">
        <v>-9.4120000000000008</v>
      </c>
      <c r="B27">
        <v>-3.8389000000000002</v>
      </c>
      <c r="C27">
        <v>594.57539999999995</v>
      </c>
      <c r="E27">
        <f t="shared" si="0"/>
        <v>8.799999999999919E-2</v>
      </c>
      <c r="F27">
        <f t="shared" si="1"/>
        <v>-1.5900000000000358E-2</v>
      </c>
    </row>
    <row r="28" spans="1:6" x14ac:dyDescent="0.25">
      <c r="A28">
        <v>-9.4174000000000007</v>
      </c>
      <c r="B28">
        <v>-3.8208000000000002</v>
      </c>
      <c r="C28">
        <v>619.245</v>
      </c>
      <c r="E28">
        <f t="shared" si="0"/>
        <v>8.2599999999999341E-2</v>
      </c>
      <c r="F28">
        <f t="shared" si="1"/>
        <v>2.1999999999996467E-3</v>
      </c>
    </row>
    <row r="29" spans="1:6" x14ac:dyDescent="0.25">
      <c r="A29">
        <v>-9.3983000000000008</v>
      </c>
      <c r="B29">
        <v>-3.8513000000000002</v>
      </c>
      <c r="C29">
        <v>643.90560000000005</v>
      </c>
      <c r="E29">
        <f t="shared" si="0"/>
        <v>0.10169999999999924</v>
      </c>
      <c r="F29">
        <f t="shared" si="1"/>
        <v>-2.8300000000000325E-2</v>
      </c>
    </row>
    <row r="30" spans="1:6" x14ac:dyDescent="0.25">
      <c r="A30">
        <v>-9.3576999999999995</v>
      </c>
      <c r="B30">
        <v>-3.8332999999999999</v>
      </c>
      <c r="C30">
        <v>668.57799999999997</v>
      </c>
      <c r="E30">
        <f t="shared" si="0"/>
        <v>0.14230000000000054</v>
      </c>
      <c r="F30">
        <f t="shared" si="1"/>
        <v>-1.0300000000000087E-2</v>
      </c>
    </row>
    <row r="31" spans="1:6" x14ac:dyDescent="0.25">
      <c r="A31">
        <v>-9.4215999999999998</v>
      </c>
      <c r="B31">
        <v>-3.8561999999999999</v>
      </c>
      <c r="C31">
        <v>693.24450000000002</v>
      </c>
      <c r="E31">
        <f t="shared" si="0"/>
        <v>7.8400000000000247E-2</v>
      </c>
      <c r="F31">
        <f t="shared" si="1"/>
        <v>-3.3200000000000007E-2</v>
      </c>
    </row>
    <row r="32" spans="1:6" x14ac:dyDescent="0.25">
      <c r="A32">
        <v>-9.2980999999999998</v>
      </c>
      <c r="B32">
        <v>-3.8540999999999999</v>
      </c>
      <c r="C32">
        <v>717.91229999999996</v>
      </c>
      <c r="E32">
        <f t="shared" si="0"/>
        <v>0.20190000000000019</v>
      </c>
      <c r="F32">
        <f t="shared" si="1"/>
        <v>-3.1100000000000017E-2</v>
      </c>
    </row>
    <row r="33" spans="1:6" x14ac:dyDescent="0.25">
      <c r="A33">
        <v>-9.3926999999999996</v>
      </c>
      <c r="B33">
        <v>-3.8574000000000002</v>
      </c>
      <c r="C33">
        <v>742.57849999999996</v>
      </c>
      <c r="E33">
        <f t="shared" si="0"/>
        <v>0.1073000000000004</v>
      </c>
      <c r="F33">
        <f t="shared" si="1"/>
        <v>-3.4400000000000319E-2</v>
      </c>
    </row>
    <row r="34" spans="1:6" x14ac:dyDescent="0.25">
      <c r="A34">
        <v>-9.3861000000000008</v>
      </c>
      <c r="B34">
        <v>-3.8243</v>
      </c>
      <c r="C34">
        <v>767.2432</v>
      </c>
      <c r="E34">
        <f t="shared" si="0"/>
        <v>0.11389999999999922</v>
      </c>
      <c r="F34">
        <f t="shared" si="1"/>
        <v>-1.3000000000001899E-3</v>
      </c>
    </row>
    <row r="35" spans="1:6" x14ac:dyDescent="0.25">
      <c r="A35">
        <v>-9.3246000000000002</v>
      </c>
      <c r="B35">
        <v>-3.8448000000000002</v>
      </c>
      <c r="C35">
        <v>791.91300000000001</v>
      </c>
      <c r="E35">
        <f t="shared" si="0"/>
        <v>0.17539999999999978</v>
      </c>
      <c r="F35">
        <f t="shared" si="1"/>
        <v>-2.1800000000000375E-2</v>
      </c>
    </row>
    <row r="36" spans="1:6" x14ac:dyDescent="0.25">
      <c r="A36">
        <v>-9.3522999999999996</v>
      </c>
      <c r="B36">
        <v>-3.8361999999999998</v>
      </c>
      <c r="C36">
        <v>816.58130000000006</v>
      </c>
      <c r="E36">
        <f t="shared" si="0"/>
        <v>0.14770000000000039</v>
      </c>
      <c r="F36">
        <f t="shared" si="1"/>
        <v>-1.319999999999999E-2</v>
      </c>
    </row>
    <row r="37" spans="1:6" x14ac:dyDescent="0.25">
      <c r="A37">
        <v>-9.3289000000000009</v>
      </c>
      <c r="B37">
        <v>-3.8544999999999998</v>
      </c>
      <c r="C37">
        <v>841.24950000000001</v>
      </c>
      <c r="E37">
        <f t="shared" si="0"/>
        <v>0.17109999999999914</v>
      </c>
      <c r="F37">
        <f t="shared" si="1"/>
        <v>-3.1499999999999972E-2</v>
      </c>
    </row>
    <row r="38" spans="1:6" x14ac:dyDescent="0.25">
      <c r="A38">
        <v>-9.2879000000000005</v>
      </c>
      <c r="B38">
        <v>-3.83</v>
      </c>
      <c r="C38">
        <v>865.91049999999996</v>
      </c>
      <c r="E38">
        <f t="shared" si="0"/>
        <v>0.21209999999999951</v>
      </c>
      <c r="F38">
        <f t="shared" si="1"/>
        <v>-7.0000000000002283E-3</v>
      </c>
    </row>
    <row r="39" spans="1:6" x14ac:dyDescent="0.25">
      <c r="A39">
        <v>-9.3699999999999992</v>
      </c>
      <c r="B39">
        <v>-3.8622999999999998</v>
      </c>
      <c r="C39">
        <v>890.57860000000005</v>
      </c>
      <c r="E39">
        <f t="shared" si="0"/>
        <v>0.13000000000000078</v>
      </c>
      <c r="F39">
        <f t="shared" si="1"/>
        <v>-3.9300000000000002E-2</v>
      </c>
    </row>
    <row r="40" spans="1:6" x14ac:dyDescent="0.25">
      <c r="A40">
        <v>-9.3618000000000006</v>
      </c>
      <c r="B40">
        <v>-3.8311000000000002</v>
      </c>
      <c r="C40">
        <v>915.24839999999995</v>
      </c>
      <c r="E40">
        <f t="shared" si="0"/>
        <v>0.13819999999999943</v>
      </c>
      <c r="F40">
        <f t="shared" si="1"/>
        <v>-8.1000000000003292E-3</v>
      </c>
    </row>
    <row r="41" spans="1:6" x14ac:dyDescent="0.25">
      <c r="A41">
        <v>-9.4050999999999991</v>
      </c>
      <c r="B41">
        <v>-3.8411</v>
      </c>
      <c r="C41">
        <v>939.91300000000001</v>
      </c>
      <c r="E41">
        <f t="shared" si="0"/>
        <v>9.4900000000000873E-2</v>
      </c>
      <c r="F41">
        <f t="shared" si="1"/>
        <v>-1.8100000000000116E-2</v>
      </c>
    </row>
    <row r="42" spans="1:6" x14ac:dyDescent="0.25">
      <c r="A42">
        <v>-9.3050999999999995</v>
      </c>
      <c r="B42">
        <v>-3.8347000000000002</v>
      </c>
      <c r="C42">
        <v>964.58180000000004</v>
      </c>
      <c r="E42">
        <f t="shared" si="0"/>
        <v>0.19490000000000052</v>
      </c>
      <c r="F42">
        <f t="shared" si="1"/>
        <v>-1.1700000000000377E-2</v>
      </c>
    </row>
    <row r="43" spans="1:6" x14ac:dyDescent="0.25">
      <c r="A43">
        <v>-9.3503000000000007</v>
      </c>
      <c r="B43">
        <v>-3.8523000000000001</v>
      </c>
      <c r="C43">
        <v>989.25149999999996</v>
      </c>
      <c r="E43">
        <f t="shared" si="0"/>
        <v>0.14969999999999928</v>
      </c>
      <c r="F43">
        <f t="shared" si="1"/>
        <v>-2.9300000000000215E-2</v>
      </c>
    </row>
    <row r="44" spans="1:6" x14ac:dyDescent="0.25">
      <c r="A44">
        <v>-9.3613</v>
      </c>
      <c r="B44">
        <v>-3.8477999999999999</v>
      </c>
      <c r="C44">
        <v>1013.9165</v>
      </c>
      <c r="E44">
        <f t="shared" si="0"/>
        <v>0.13870000000000005</v>
      </c>
      <c r="F44">
        <f t="shared" si="1"/>
        <v>-2.4800000000000044E-2</v>
      </c>
    </row>
    <row r="45" spans="1:6" x14ac:dyDescent="0.25">
      <c r="A45">
        <v>-9.3658999999999999</v>
      </c>
      <c r="B45">
        <v>-3.8464</v>
      </c>
      <c r="C45">
        <v>1038.5840000000001</v>
      </c>
      <c r="E45">
        <f t="shared" si="0"/>
        <v>0.13410000000000011</v>
      </c>
      <c r="F45">
        <f t="shared" si="1"/>
        <v>-2.3400000000000198E-2</v>
      </c>
    </row>
    <row r="46" spans="1:6" x14ac:dyDescent="0.25">
      <c r="A46">
        <v>-9.3148</v>
      </c>
      <c r="B46">
        <v>-3.8388</v>
      </c>
      <c r="C46">
        <v>1063.2503999999999</v>
      </c>
      <c r="E46">
        <f t="shared" si="0"/>
        <v>0.18520000000000003</v>
      </c>
      <c r="F46">
        <f t="shared" si="1"/>
        <v>-1.5800000000000147E-2</v>
      </c>
    </row>
    <row r="47" spans="1:6" x14ac:dyDescent="0.25">
      <c r="A47">
        <v>-9.4132999999999996</v>
      </c>
      <c r="B47">
        <v>-3.8580999999999999</v>
      </c>
      <c r="C47">
        <v>1087.9173000000001</v>
      </c>
      <c r="E47">
        <f t="shared" si="0"/>
        <v>8.6700000000000443E-2</v>
      </c>
      <c r="F47">
        <f t="shared" si="1"/>
        <v>-3.510000000000002E-2</v>
      </c>
    </row>
    <row r="48" spans="1:6" x14ac:dyDescent="0.25">
      <c r="A48">
        <v>-9.4225999999999992</v>
      </c>
      <c r="B48">
        <v>-3.8336999999999999</v>
      </c>
      <c r="C48">
        <v>1112.5812000000001</v>
      </c>
      <c r="E48">
        <f t="shared" si="0"/>
        <v>7.7400000000000801E-2</v>
      </c>
      <c r="F48">
        <f t="shared" si="1"/>
        <v>-1.0700000000000043E-2</v>
      </c>
    </row>
    <row r="49" spans="1:6" x14ac:dyDescent="0.25">
      <c r="A49">
        <v>-9.4293999999999993</v>
      </c>
      <c r="B49">
        <v>-3.8412999999999999</v>
      </c>
      <c r="C49">
        <v>1137.2506000000001</v>
      </c>
      <c r="E49">
        <f t="shared" si="0"/>
        <v>7.0600000000000662E-2</v>
      </c>
      <c r="F49">
        <f t="shared" si="1"/>
        <v>-1.8300000000000094E-2</v>
      </c>
    </row>
    <row r="50" spans="1:6" x14ac:dyDescent="0.25">
      <c r="A50">
        <v>-9.3535000000000004</v>
      </c>
      <c r="B50">
        <v>-3.8414000000000001</v>
      </c>
      <c r="C50">
        <v>1161.9132</v>
      </c>
      <c r="E50">
        <f t="shared" si="0"/>
        <v>0.14649999999999963</v>
      </c>
      <c r="F50">
        <f t="shared" si="1"/>
        <v>-1.8400000000000305E-2</v>
      </c>
    </row>
    <row r="51" spans="1:6" x14ac:dyDescent="0.25">
      <c r="A51">
        <v>-9.4489000000000001</v>
      </c>
      <c r="B51">
        <v>-3.8437000000000001</v>
      </c>
      <c r="C51">
        <v>1186.5807</v>
      </c>
      <c r="E51">
        <f t="shared" si="0"/>
        <v>5.1099999999999923E-2</v>
      </c>
      <c r="F51">
        <f t="shared" si="1"/>
        <v>-2.0700000000000274E-2</v>
      </c>
    </row>
    <row r="52" spans="1:6" x14ac:dyDescent="0.25">
      <c r="A52">
        <v>-9.3665000000000003</v>
      </c>
      <c r="B52">
        <v>-3.8395000000000001</v>
      </c>
      <c r="C52">
        <v>1211.2473</v>
      </c>
      <c r="E52">
        <f t="shared" si="0"/>
        <v>0.13349999999999973</v>
      </c>
      <c r="F52">
        <f t="shared" si="1"/>
        <v>-1.6500000000000292E-2</v>
      </c>
    </row>
    <row r="53" spans="1:6" x14ac:dyDescent="0.25">
      <c r="A53">
        <v>-9.3765000000000001</v>
      </c>
      <c r="B53">
        <v>-3.8435999999999999</v>
      </c>
      <c r="C53">
        <v>1235.9223</v>
      </c>
      <c r="E53">
        <f t="shared" si="0"/>
        <v>0.12349999999999994</v>
      </c>
      <c r="F53">
        <f t="shared" si="1"/>
        <v>-2.0600000000000063E-2</v>
      </c>
    </row>
    <row r="54" spans="1:6" x14ac:dyDescent="0.25">
      <c r="A54">
        <v>-9.4387000000000008</v>
      </c>
      <c r="B54">
        <v>-3.8479999999999999</v>
      </c>
      <c r="C54">
        <v>1260.5848000000001</v>
      </c>
      <c r="E54">
        <f t="shared" si="0"/>
        <v>6.1299999999999244E-2</v>
      </c>
      <c r="F54">
        <f t="shared" si="1"/>
        <v>-2.5000000000000022E-2</v>
      </c>
    </row>
    <row r="55" spans="1:6" x14ac:dyDescent="0.25">
      <c r="A55">
        <v>-9.4451000000000001</v>
      </c>
      <c r="B55">
        <v>-3.8508</v>
      </c>
      <c r="C55">
        <v>1285.2483999999999</v>
      </c>
      <c r="E55">
        <f t="shared" si="0"/>
        <v>5.4899999999999949E-2</v>
      </c>
      <c r="F55">
        <f t="shared" si="1"/>
        <v>-2.7800000000000158E-2</v>
      </c>
    </row>
    <row r="56" spans="1:6" x14ac:dyDescent="0.25">
      <c r="A56">
        <v>-9.4136000000000006</v>
      </c>
      <c r="B56">
        <v>-3.8647</v>
      </c>
      <c r="C56">
        <v>1309.9197999999999</v>
      </c>
      <c r="E56">
        <f t="shared" si="0"/>
        <v>8.6399999999999366E-2</v>
      </c>
      <c r="F56">
        <f t="shared" si="1"/>
        <v>-4.1700000000000181E-2</v>
      </c>
    </row>
    <row r="57" spans="1:6" x14ac:dyDescent="0.25">
      <c r="A57">
        <v>-9.4120000000000008</v>
      </c>
      <c r="B57">
        <v>-3.8696999999999999</v>
      </c>
      <c r="C57">
        <v>1334.5881999999999</v>
      </c>
      <c r="E57">
        <f t="shared" si="0"/>
        <v>8.799999999999919E-2</v>
      </c>
      <c r="F57">
        <f t="shared" si="1"/>
        <v>-4.6700000000000075E-2</v>
      </c>
    </row>
    <row r="58" spans="1:6" x14ac:dyDescent="0.25">
      <c r="A58">
        <v>-9.3903999999999996</v>
      </c>
      <c r="B58">
        <v>-3.8355999999999999</v>
      </c>
      <c r="C58">
        <v>1359.2550000000001</v>
      </c>
      <c r="E58">
        <f t="shared" si="0"/>
        <v>0.10960000000000036</v>
      </c>
      <c r="F58">
        <f t="shared" si="1"/>
        <v>-1.2600000000000056E-2</v>
      </c>
    </row>
    <row r="59" spans="1:6" x14ac:dyDescent="0.25">
      <c r="A59">
        <v>-9.4403000000000006</v>
      </c>
      <c r="B59">
        <v>-3.8542999999999998</v>
      </c>
      <c r="C59">
        <v>1383.9232999999999</v>
      </c>
      <c r="E59">
        <f t="shared" si="0"/>
        <v>5.969999999999942E-2</v>
      </c>
      <c r="F59">
        <f t="shared" si="1"/>
        <v>-3.1299999999999994E-2</v>
      </c>
    </row>
    <row r="60" spans="1:6" x14ac:dyDescent="0.25">
      <c r="A60">
        <v>-9.4130000000000003</v>
      </c>
      <c r="B60">
        <v>-3.8384</v>
      </c>
      <c r="C60">
        <v>1408.5891999999999</v>
      </c>
      <c r="E60">
        <f t="shared" si="0"/>
        <v>8.6999999999999744E-2</v>
      </c>
      <c r="F60">
        <f t="shared" si="1"/>
        <v>-1.5400000000000191E-2</v>
      </c>
    </row>
    <row r="61" spans="1:6" x14ac:dyDescent="0.25">
      <c r="A61">
        <v>-9.4902999999999995</v>
      </c>
      <c r="B61">
        <v>-3.8580999999999999</v>
      </c>
      <c r="C61">
        <v>1433.2564</v>
      </c>
      <c r="E61">
        <f t="shared" si="0"/>
        <v>9.700000000000486E-3</v>
      </c>
      <c r="F61">
        <f t="shared" si="1"/>
        <v>-3.510000000000002E-2</v>
      </c>
    </row>
    <row r="62" spans="1:6" x14ac:dyDescent="0.25">
      <c r="A62">
        <v>-9.3941999999999997</v>
      </c>
      <c r="B62">
        <v>-3.8321999999999998</v>
      </c>
      <c r="C62">
        <v>1457.9206999999999</v>
      </c>
      <c r="E62">
        <f t="shared" si="0"/>
        <v>0.10580000000000034</v>
      </c>
      <c r="F62">
        <f t="shared" si="1"/>
        <v>-9.199999999999986E-3</v>
      </c>
    </row>
    <row r="63" spans="1:6" x14ac:dyDescent="0.25">
      <c r="A63">
        <v>-9.4510000000000005</v>
      </c>
      <c r="B63">
        <v>-3.8595999999999999</v>
      </c>
      <c r="C63">
        <v>1482.5900999999999</v>
      </c>
      <c r="E63">
        <f t="shared" si="0"/>
        <v>4.8999999999999488E-2</v>
      </c>
      <c r="F63">
        <f t="shared" si="1"/>
        <v>-3.6600000000000077E-2</v>
      </c>
    </row>
    <row r="64" spans="1:6" x14ac:dyDescent="0.25">
      <c r="A64">
        <v>-9.3788</v>
      </c>
      <c r="B64">
        <v>-3.8458999999999999</v>
      </c>
      <c r="C64">
        <v>1507.2512999999999</v>
      </c>
      <c r="E64">
        <f t="shared" si="0"/>
        <v>0.12119999999999997</v>
      </c>
      <c r="F64">
        <f t="shared" si="1"/>
        <v>-2.2900000000000031E-2</v>
      </c>
    </row>
    <row r="65" spans="1:6" x14ac:dyDescent="0.25">
      <c r="A65">
        <v>-9.4222999999999999</v>
      </c>
      <c r="B65">
        <v>-3.8451</v>
      </c>
      <c r="C65">
        <v>1531.921</v>
      </c>
      <c r="E65">
        <f t="shared" si="0"/>
        <v>7.7700000000000102E-2</v>
      </c>
      <c r="F65">
        <f t="shared" si="1"/>
        <v>-2.210000000000012E-2</v>
      </c>
    </row>
    <row r="66" spans="1:6" x14ac:dyDescent="0.25">
      <c r="A66">
        <v>-9.4494000000000007</v>
      </c>
      <c r="B66">
        <v>-3.8201999999999998</v>
      </c>
      <c r="C66">
        <v>1556.5894000000001</v>
      </c>
      <c r="E66">
        <f t="shared" si="0"/>
        <v>5.0599999999999312E-2</v>
      </c>
      <c r="F66">
        <f t="shared" si="1"/>
        <v>2.8000000000000247E-3</v>
      </c>
    </row>
    <row r="67" spans="1:6" x14ac:dyDescent="0.25">
      <c r="A67">
        <v>-9.4102999999999994</v>
      </c>
      <c r="B67">
        <v>-3.8658000000000001</v>
      </c>
      <c r="C67">
        <v>1581.2563</v>
      </c>
      <c r="E67">
        <f t="shared" si="0"/>
        <v>8.9700000000000557E-2</v>
      </c>
      <c r="F67">
        <f t="shared" si="1"/>
        <v>-4.2800000000000282E-2</v>
      </c>
    </row>
    <row r="68" spans="1:6" x14ac:dyDescent="0.25">
      <c r="A68">
        <v>-9.3966999999999992</v>
      </c>
      <c r="B68">
        <v>-3.8256999999999999</v>
      </c>
      <c r="C68">
        <v>1605.9233999999999</v>
      </c>
      <c r="E68">
        <f t="shared" ref="E68:E131" si="2">A68+9.5</f>
        <v>0.10330000000000084</v>
      </c>
      <c r="F68">
        <f t="shared" ref="F68:F131" si="3">B68+3.3+$I$1*$J$1</f>
        <v>-2.7000000000000357E-3</v>
      </c>
    </row>
    <row r="69" spans="1:6" x14ac:dyDescent="0.25">
      <c r="A69">
        <v>-9.4518000000000004</v>
      </c>
      <c r="B69">
        <v>-3.8010999999999999</v>
      </c>
      <c r="C69">
        <v>1630.5907999999999</v>
      </c>
      <c r="E69">
        <f t="shared" si="2"/>
        <v>4.8199999999999577E-2</v>
      </c>
      <c r="F69">
        <f t="shared" si="3"/>
        <v>2.189999999999992E-2</v>
      </c>
    </row>
    <row r="70" spans="1:6" x14ac:dyDescent="0.25">
      <c r="A70">
        <v>-9.4323999999999995</v>
      </c>
      <c r="B70">
        <v>-3.8022</v>
      </c>
      <c r="C70">
        <v>1655.2603999999999</v>
      </c>
      <c r="E70">
        <f t="shared" si="2"/>
        <v>6.7600000000000549E-2</v>
      </c>
      <c r="F70">
        <f t="shared" si="3"/>
        <v>2.0799999999999819E-2</v>
      </c>
    </row>
    <row r="71" spans="1:6" x14ac:dyDescent="0.25">
      <c r="A71">
        <v>-9.5114000000000001</v>
      </c>
      <c r="B71">
        <v>-3.8052000000000001</v>
      </c>
      <c r="C71">
        <v>1679.9262000000001</v>
      </c>
      <c r="E71">
        <f t="shared" si="2"/>
        <v>-1.1400000000000077E-2</v>
      </c>
      <c r="F71">
        <f t="shared" si="3"/>
        <v>1.7799999999999705E-2</v>
      </c>
    </row>
    <row r="72" spans="1:6" x14ac:dyDescent="0.25">
      <c r="A72">
        <v>-9.4674999999999994</v>
      </c>
      <c r="B72">
        <v>-3.8252999999999999</v>
      </c>
      <c r="C72">
        <v>1704.5968</v>
      </c>
      <c r="E72">
        <f t="shared" si="2"/>
        <v>3.2500000000000639E-2</v>
      </c>
      <c r="F72">
        <f t="shared" si="3"/>
        <v>-2.3000000000000798E-3</v>
      </c>
    </row>
    <row r="73" spans="1:6" x14ac:dyDescent="0.25">
      <c r="A73">
        <v>-9.5373999999999999</v>
      </c>
      <c r="B73">
        <v>-3.8252000000000002</v>
      </c>
      <c r="C73">
        <v>1729.2616</v>
      </c>
      <c r="E73">
        <f t="shared" si="2"/>
        <v>-3.7399999999999878E-2</v>
      </c>
      <c r="F73">
        <f t="shared" si="3"/>
        <v>-2.2000000000003128E-3</v>
      </c>
    </row>
    <row r="74" spans="1:6" x14ac:dyDescent="0.25">
      <c r="A74">
        <v>-9.4664000000000001</v>
      </c>
      <c r="B74">
        <v>-3.8106</v>
      </c>
      <c r="C74">
        <v>1753.9286999999999</v>
      </c>
      <c r="E74">
        <f t="shared" si="2"/>
        <v>3.3599999999999852E-2</v>
      </c>
      <c r="F74">
        <f t="shared" si="3"/>
        <v>1.2399999999999856E-2</v>
      </c>
    </row>
    <row r="75" spans="1:6" x14ac:dyDescent="0.25">
      <c r="A75">
        <v>-9.5213999999999999</v>
      </c>
      <c r="B75">
        <v>-3.8125</v>
      </c>
      <c r="C75">
        <v>1778.5926999999999</v>
      </c>
      <c r="E75">
        <f t="shared" si="2"/>
        <v>-2.1399999999999864E-2</v>
      </c>
      <c r="F75">
        <f t="shared" si="3"/>
        <v>1.0499999999999843E-2</v>
      </c>
    </row>
    <row r="76" spans="1:6" x14ac:dyDescent="0.25">
      <c r="A76">
        <v>-9.4772999999999996</v>
      </c>
      <c r="B76">
        <v>-3.8241000000000001</v>
      </c>
      <c r="C76">
        <v>1803.2645</v>
      </c>
      <c r="E76">
        <f t="shared" si="2"/>
        <v>2.2700000000000387E-2</v>
      </c>
      <c r="F76">
        <f t="shared" si="3"/>
        <v>-1.1000000000002119E-3</v>
      </c>
    </row>
    <row r="77" spans="1:6" x14ac:dyDescent="0.25">
      <c r="A77">
        <v>-9.5379000000000005</v>
      </c>
      <c r="B77">
        <v>-3.8271999999999999</v>
      </c>
      <c r="C77">
        <v>1827.931</v>
      </c>
      <c r="E77">
        <f t="shared" si="2"/>
        <v>-3.7900000000000489E-2</v>
      </c>
      <c r="F77">
        <f t="shared" si="3"/>
        <v>-4.2000000000000925E-3</v>
      </c>
    </row>
    <row r="78" spans="1:6" x14ac:dyDescent="0.25">
      <c r="A78">
        <v>-9.4883000000000006</v>
      </c>
      <c r="B78">
        <v>-3.8408000000000002</v>
      </c>
      <c r="C78">
        <v>1852.5971999999999</v>
      </c>
      <c r="E78">
        <f t="shared" si="2"/>
        <v>1.1699999999999378E-2</v>
      </c>
      <c r="F78">
        <f t="shared" si="3"/>
        <v>-1.7800000000000371E-2</v>
      </c>
    </row>
    <row r="79" spans="1:6" x14ac:dyDescent="0.25">
      <c r="A79">
        <v>-9.5236000000000001</v>
      </c>
      <c r="B79">
        <v>-3.8399000000000001</v>
      </c>
      <c r="C79">
        <v>1877.2657999999999</v>
      </c>
      <c r="E79">
        <f t="shared" si="2"/>
        <v>-2.3600000000000065E-2</v>
      </c>
      <c r="F79">
        <f t="shared" si="3"/>
        <v>-1.6900000000000248E-2</v>
      </c>
    </row>
    <row r="80" spans="1:6" x14ac:dyDescent="0.25">
      <c r="A80">
        <v>-9.5238999999999994</v>
      </c>
      <c r="B80">
        <v>-3.8283999999999998</v>
      </c>
      <c r="C80">
        <v>1901.9333999999999</v>
      </c>
      <c r="E80">
        <f t="shared" si="2"/>
        <v>-2.3899999999999366E-2</v>
      </c>
      <c r="F80">
        <f t="shared" si="3"/>
        <v>-5.3999999999999604E-3</v>
      </c>
    </row>
    <row r="81" spans="1:6" x14ac:dyDescent="0.25">
      <c r="A81">
        <v>-9.5313999999999997</v>
      </c>
      <c r="B81">
        <v>-3.8313999999999999</v>
      </c>
      <c r="C81">
        <v>1926.5988</v>
      </c>
      <c r="E81">
        <f t="shared" si="2"/>
        <v>-3.139999999999965E-2</v>
      </c>
      <c r="F81">
        <f t="shared" si="3"/>
        <v>-8.4000000000000741E-3</v>
      </c>
    </row>
    <row r="82" spans="1:6" x14ac:dyDescent="0.25">
      <c r="A82">
        <v>-9.5268999999999995</v>
      </c>
      <c r="B82">
        <v>-3.8359999999999999</v>
      </c>
      <c r="C82">
        <v>1951.2646999999999</v>
      </c>
      <c r="E82">
        <f t="shared" si="2"/>
        <v>-2.689999999999948E-2</v>
      </c>
      <c r="F82">
        <f t="shared" si="3"/>
        <v>-1.3000000000000012E-2</v>
      </c>
    </row>
    <row r="83" spans="1:6" x14ac:dyDescent="0.25">
      <c r="A83">
        <v>-9.5457999999999998</v>
      </c>
      <c r="B83">
        <v>-3.839</v>
      </c>
      <c r="C83">
        <v>1975.9313999999999</v>
      </c>
      <c r="E83">
        <f t="shared" si="2"/>
        <v>-4.5799999999999841E-2</v>
      </c>
      <c r="F83">
        <f t="shared" si="3"/>
        <v>-1.6000000000000125E-2</v>
      </c>
    </row>
    <row r="84" spans="1:6" x14ac:dyDescent="0.25">
      <c r="A84">
        <v>-9.5450999999999997</v>
      </c>
      <c r="B84">
        <v>-3.8369</v>
      </c>
      <c r="C84">
        <v>2000.6012000000001</v>
      </c>
      <c r="E84">
        <f t="shared" si="2"/>
        <v>-4.5099999999999696E-2</v>
      </c>
      <c r="F84">
        <f t="shared" si="3"/>
        <v>-1.3900000000000134E-2</v>
      </c>
    </row>
    <row r="85" spans="1:6" x14ac:dyDescent="0.25">
      <c r="A85">
        <v>-9.5101999999999993</v>
      </c>
      <c r="B85">
        <v>-3.8513000000000002</v>
      </c>
      <c r="C85">
        <v>2025.2677000000001</v>
      </c>
      <c r="E85">
        <f t="shared" si="2"/>
        <v>-1.0199999999999321E-2</v>
      </c>
      <c r="F85">
        <f t="shared" si="3"/>
        <v>-2.8300000000000325E-2</v>
      </c>
    </row>
    <row r="86" spans="1:6" x14ac:dyDescent="0.25">
      <c r="A86">
        <v>-9.5274999999999999</v>
      </c>
      <c r="B86">
        <v>-3.8509000000000002</v>
      </c>
      <c r="C86">
        <v>2049.9348</v>
      </c>
      <c r="E86">
        <f t="shared" si="2"/>
        <v>-2.7499999999999858E-2</v>
      </c>
      <c r="F86">
        <f t="shared" si="3"/>
        <v>-2.7900000000000369E-2</v>
      </c>
    </row>
    <row r="87" spans="1:6" x14ac:dyDescent="0.25">
      <c r="A87">
        <v>-9.5251999999999999</v>
      </c>
      <c r="B87">
        <v>-3.8609</v>
      </c>
      <c r="C87">
        <v>2074.6019000000001</v>
      </c>
      <c r="E87">
        <f t="shared" si="2"/>
        <v>-2.5199999999999889E-2</v>
      </c>
      <c r="F87">
        <f t="shared" si="3"/>
        <v>-3.7900000000000156E-2</v>
      </c>
    </row>
    <row r="88" spans="1:6" x14ac:dyDescent="0.25">
      <c r="A88">
        <v>-9.5480999999999998</v>
      </c>
      <c r="B88">
        <v>-3.8506999999999998</v>
      </c>
      <c r="C88">
        <v>2099.2642999999998</v>
      </c>
      <c r="E88">
        <f t="shared" si="2"/>
        <v>-4.809999999999981E-2</v>
      </c>
      <c r="F88">
        <f t="shared" si="3"/>
        <v>-2.7699999999999947E-2</v>
      </c>
    </row>
    <row r="89" spans="1:6" x14ac:dyDescent="0.25">
      <c r="A89">
        <v>-9.5534999999999997</v>
      </c>
      <c r="B89">
        <v>-3.8530000000000002</v>
      </c>
      <c r="C89">
        <v>2123.9337</v>
      </c>
      <c r="E89">
        <f t="shared" si="2"/>
        <v>-5.3499999999999659E-2</v>
      </c>
      <c r="F89">
        <f t="shared" si="3"/>
        <v>-3.000000000000036E-2</v>
      </c>
    </row>
    <row r="90" spans="1:6" x14ac:dyDescent="0.25">
      <c r="A90">
        <v>-9.5298999999999996</v>
      </c>
      <c r="B90">
        <v>-3.8690000000000002</v>
      </c>
      <c r="C90">
        <v>2148.6012999999998</v>
      </c>
      <c r="E90">
        <f t="shared" si="2"/>
        <v>-2.9899999999999594E-2</v>
      </c>
      <c r="F90">
        <f t="shared" si="3"/>
        <v>-4.6000000000000374E-2</v>
      </c>
    </row>
    <row r="91" spans="1:6" x14ac:dyDescent="0.25">
      <c r="A91">
        <v>-9.4924999999999997</v>
      </c>
      <c r="B91">
        <v>-3.8525999999999998</v>
      </c>
      <c r="C91">
        <v>2173.2678999999998</v>
      </c>
      <c r="E91">
        <f t="shared" si="2"/>
        <v>7.5000000000002842E-3</v>
      </c>
      <c r="F91">
        <f t="shared" si="3"/>
        <v>-2.959999999999996E-2</v>
      </c>
    </row>
    <row r="92" spans="1:6" x14ac:dyDescent="0.25">
      <c r="A92">
        <v>-9.4829000000000008</v>
      </c>
      <c r="B92">
        <v>-3.8730000000000002</v>
      </c>
      <c r="C92">
        <v>2197.9367999999999</v>
      </c>
      <c r="E92">
        <f t="shared" si="2"/>
        <v>1.7099999999999227E-2</v>
      </c>
      <c r="F92">
        <f t="shared" si="3"/>
        <v>-5.0000000000000377E-2</v>
      </c>
    </row>
    <row r="93" spans="1:6" x14ac:dyDescent="0.25">
      <c r="A93">
        <v>-9.5395000000000003</v>
      </c>
      <c r="B93">
        <v>-3.8605</v>
      </c>
      <c r="C93">
        <v>2222.6003000000001</v>
      </c>
      <c r="E93">
        <f t="shared" si="2"/>
        <v>-3.9500000000000313E-2</v>
      </c>
      <c r="F93">
        <f t="shared" si="3"/>
        <v>-3.75000000000002E-2</v>
      </c>
    </row>
    <row r="94" spans="1:6" x14ac:dyDescent="0.25">
      <c r="A94">
        <v>-9.6128</v>
      </c>
      <c r="B94">
        <v>-3.8763000000000001</v>
      </c>
      <c r="C94">
        <v>2247.2689</v>
      </c>
      <c r="E94">
        <f t="shared" si="2"/>
        <v>-0.11280000000000001</v>
      </c>
      <c r="F94">
        <f t="shared" si="3"/>
        <v>-5.3300000000000236E-2</v>
      </c>
    </row>
    <row r="95" spans="1:6" x14ac:dyDescent="0.25">
      <c r="A95">
        <v>-9.4946000000000002</v>
      </c>
      <c r="B95">
        <v>-3.8536999999999999</v>
      </c>
      <c r="C95">
        <v>2271.9367999999999</v>
      </c>
      <c r="E95">
        <f t="shared" si="2"/>
        <v>5.3999999999998494E-3</v>
      </c>
      <c r="F95">
        <f t="shared" si="3"/>
        <v>-3.0700000000000061E-2</v>
      </c>
    </row>
    <row r="96" spans="1:6" x14ac:dyDescent="0.25">
      <c r="A96">
        <v>-9.4841999999999995</v>
      </c>
      <c r="B96">
        <v>-3.8706999999999998</v>
      </c>
      <c r="C96">
        <v>2296.6043</v>
      </c>
      <c r="E96">
        <f t="shared" si="2"/>
        <v>1.580000000000048E-2</v>
      </c>
      <c r="F96">
        <f t="shared" si="3"/>
        <v>-4.7699999999999965E-2</v>
      </c>
    </row>
    <row r="97" spans="1:6" x14ac:dyDescent="0.25">
      <c r="A97">
        <v>-9.5580999999999996</v>
      </c>
      <c r="B97">
        <v>-3.8591000000000002</v>
      </c>
      <c r="C97">
        <v>2321.2705999999998</v>
      </c>
      <c r="E97">
        <f t="shared" si="2"/>
        <v>-5.8099999999999596E-2</v>
      </c>
      <c r="F97">
        <f t="shared" si="3"/>
        <v>-3.6100000000000354E-2</v>
      </c>
    </row>
    <row r="98" spans="1:6" x14ac:dyDescent="0.25">
      <c r="A98">
        <v>-9.5134000000000007</v>
      </c>
      <c r="B98">
        <v>-3.8595999999999999</v>
      </c>
      <c r="C98">
        <v>2345.9380999999998</v>
      </c>
      <c r="E98">
        <f t="shared" si="2"/>
        <v>-1.3400000000000745E-2</v>
      </c>
      <c r="F98">
        <f t="shared" si="3"/>
        <v>-3.6600000000000077E-2</v>
      </c>
    </row>
    <row r="99" spans="1:6" x14ac:dyDescent="0.25">
      <c r="A99">
        <v>-9.4804999999999993</v>
      </c>
      <c r="B99">
        <v>-3.8517999999999999</v>
      </c>
      <c r="C99">
        <v>2370.6048000000001</v>
      </c>
      <c r="E99">
        <f t="shared" si="2"/>
        <v>1.9500000000000739E-2</v>
      </c>
      <c r="F99">
        <f t="shared" si="3"/>
        <v>-2.8800000000000048E-2</v>
      </c>
    </row>
    <row r="100" spans="1:6" x14ac:dyDescent="0.25">
      <c r="A100">
        <v>-9.5427999999999997</v>
      </c>
      <c r="B100">
        <v>-3.8517999999999999</v>
      </c>
      <c r="C100">
        <v>2395.2696000000001</v>
      </c>
      <c r="E100">
        <f t="shared" si="2"/>
        <v>-4.2799999999999727E-2</v>
      </c>
      <c r="F100">
        <f t="shared" si="3"/>
        <v>-2.8800000000000048E-2</v>
      </c>
    </row>
    <row r="101" spans="1:6" x14ac:dyDescent="0.25">
      <c r="A101">
        <v>-9.4598999999999993</v>
      </c>
      <c r="B101">
        <v>-3.8494999999999999</v>
      </c>
      <c r="C101">
        <v>2419.9378000000002</v>
      </c>
      <c r="E101">
        <f t="shared" si="2"/>
        <v>4.0100000000000691E-2</v>
      </c>
      <c r="F101">
        <f t="shared" si="3"/>
        <v>-2.6500000000000079E-2</v>
      </c>
    </row>
    <row r="102" spans="1:6" x14ac:dyDescent="0.25">
      <c r="A102">
        <v>-9.3367000000000004</v>
      </c>
      <c r="B102">
        <v>-3.8338999999999999</v>
      </c>
      <c r="C102">
        <v>2444.6048000000001</v>
      </c>
      <c r="E102">
        <f t="shared" si="2"/>
        <v>0.16329999999999956</v>
      </c>
      <c r="F102">
        <f t="shared" si="3"/>
        <v>-1.0900000000000021E-2</v>
      </c>
    </row>
    <row r="103" spans="1:6" x14ac:dyDescent="0.25">
      <c r="A103">
        <v>-9.3607999999999993</v>
      </c>
      <c r="B103">
        <v>-3.8380000000000001</v>
      </c>
      <c r="C103">
        <v>2469.2698</v>
      </c>
      <c r="E103">
        <f t="shared" si="2"/>
        <v>0.13920000000000066</v>
      </c>
      <c r="F103">
        <f t="shared" si="3"/>
        <v>-1.5000000000000235E-2</v>
      </c>
    </row>
    <row r="104" spans="1:6" x14ac:dyDescent="0.25">
      <c r="A104">
        <v>-9.3696000000000002</v>
      </c>
      <c r="B104">
        <v>-3.8368000000000002</v>
      </c>
      <c r="C104">
        <v>2493.9378000000002</v>
      </c>
      <c r="E104">
        <f t="shared" si="2"/>
        <v>0.13039999999999985</v>
      </c>
      <c r="F104">
        <f t="shared" si="3"/>
        <v>-1.3800000000000368E-2</v>
      </c>
    </row>
    <row r="105" spans="1:6" x14ac:dyDescent="0.25">
      <c r="A105">
        <v>-9.4268999999999998</v>
      </c>
      <c r="B105">
        <v>-3.8473999999999999</v>
      </c>
      <c r="C105">
        <v>2518.6041</v>
      </c>
      <c r="E105">
        <f t="shared" si="2"/>
        <v>7.3100000000000165E-2</v>
      </c>
      <c r="F105">
        <f t="shared" si="3"/>
        <v>-2.4400000000000088E-2</v>
      </c>
    </row>
    <row r="106" spans="1:6" x14ac:dyDescent="0.25">
      <c r="A106">
        <v>-9.3771000000000004</v>
      </c>
      <c r="B106">
        <v>-3.8307000000000002</v>
      </c>
      <c r="C106">
        <v>2543.2680999999998</v>
      </c>
      <c r="E106">
        <f t="shared" si="2"/>
        <v>0.12289999999999957</v>
      </c>
      <c r="F106">
        <f t="shared" si="3"/>
        <v>-7.7000000000003732E-3</v>
      </c>
    </row>
    <row r="107" spans="1:6" x14ac:dyDescent="0.25">
      <c r="A107">
        <v>-9.3767999999999994</v>
      </c>
      <c r="B107">
        <v>-3.8441999999999998</v>
      </c>
      <c r="C107">
        <v>2567.9391000000001</v>
      </c>
      <c r="E107">
        <f t="shared" si="2"/>
        <v>0.12320000000000064</v>
      </c>
      <c r="F107">
        <f t="shared" si="3"/>
        <v>-2.1199999999999997E-2</v>
      </c>
    </row>
    <row r="108" spans="1:6" x14ac:dyDescent="0.25">
      <c r="A108">
        <v>-9.4080999999999992</v>
      </c>
      <c r="B108">
        <v>-3.8323</v>
      </c>
      <c r="C108">
        <v>2592.6064000000001</v>
      </c>
      <c r="E108">
        <f t="shared" si="2"/>
        <v>9.1900000000000759E-2</v>
      </c>
      <c r="F108">
        <f t="shared" si="3"/>
        <v>-9.300000000000197E-3</v>
      </c>
    </row>
    <row r="109" spans="1:6" x14ac:dyDescent="0.25">
      <c r="A109">
        <v>-9.4229000000000003</v>
      </c>
      <c r="B109">
        <v>-3.8654999999999999</v>
      </c>
      <c r="C109">
        <v>2617.2736</v>
      </c>
      <c r="E109">
        <f t="shared" si="2"/>
        <v>7.7099999999999724E-2</v>
      </c>
      <c r="F109">
        <f t="shared" si="3"/>
        <v>-4.2500000000000093E-2</v>
      </c>
    </row>
    <row r="110" spans="1:6" x14ac:dyDescent="0.25">
      <c r="A110">
        <v>-9.3964999999999996</v>
      </c>
      <c r="B110">
        <v>-3.8414000000000001</v>
      </c>
      <c r="C110">
        <v>2641.9425999999999</v>
      </c>
      <c r="E110">
        <f t="shared" si="2"/>
        <v>0.10350000000000037</v>
      </c>
      <c r="F110">
        <f t="shared" si="3"/>
        <v>-1.8400000000000305E-2</v>
      </c>
    </row>
    <row r="111" spans="1:6" x14ac:dyDescent="0.25">
      <c r="A111">
        <v>-9.3805999999999994</v>
      </c>
      <c r="B111">
        <v>-3.8635999999999999</v>
      </c>
      <c r="C111">
        <v>2666.6088</v>
      </c>
      <c r="E111">
        <f t="shared" si="2"/>
        <v>0.11940000000000062</v>
      </c>
      <c r="F111">
        <f t="shared" si="3"/>
        <v>-4.060000000000008E-2</v>
      </c>
    </row>
    <row r="112" spans="1:6" x14ac:dyDescent="0.25">
      <c r="A112">
        <v>-9.3902000000000001</v>
      </c>
      <c r="B112">
        <v>-3.8460000000000001</v>
      </c>
      <c r="C112">
        <v>2691.2755000000002</v>
      </c>
      <c r="E112">
        <f t="shared" si="2"/>
        <v>0.1097999999999999</v>
      </c>
      <c r="F112">
        <f t="shared" si="3"/>
        <v>-2.3000000000000242E-2</v>
      </c>
    </row>
    <row r="113" spans="1:6" x14ac:dyDescent="0.25">
      <c r="A113">
        <v>-9.3986999999999998</v>
      </c>
      <c r="B113">
        <v>-3.8704999999999998</v>
      </c>
      <c r="C113">
        <v>2715.9409999999998</v>
      </c>
      <c r="E113">
        <f t="shared" si="2"/>
        <v>0.10130000000000017</v>
      </c>
      <c r="F113">
        <f t="shared" si="3"/>
        <v>-4.7499999999999987E-2</v>
      </c>
    </row>
    <row r="114" spans="1:6" x14ac:dyDescent="0.25">
      <c r="A114">
        <v>-9.3585999999999991</v>
      </c>
      <c r="B114">
        <v>-3.8521000000000001</v>
      </c>
      <c r="C114">
        <v>2740.6091999999999</v>
      </c>
      <c r="E114">
        <f t="shared" si="2"/>
        <v>0.14140000000000086</v>
      </c>
      <c r="F114">
        <f t="shared" si="3"/>
        <v>-2.9100000000000237E-2</v>
      </c>
    </row>
    <row r="115" spans="1:6" x14ac:dyDescent="0.25">
      <c r="A115">
        <v>-9.3665000000000003</v>
      </c>
      <c r="B115">
        <v>-3.8586999999999998</v>
      </c>
      <c r="C115">
        <v>2765.2709</v>
      </c>
      <c r="E115">
        <f t="shared" si="2"/>
        <v>0.13349999999999973</v>
      </c>
      <c r="F115">
        <f t="shared" si="3"/>
        <v>-3.5699999999999954E-2</v>
      </c>
    </row>
    <row r="116" spans="1:6" x14ac:dyDescent="0.25">
      <c r="A116">
        <v>-9.4075000000000006</v>
      </c>
      <c r="B116">
        <v>-3.8472</v>
      </c>
      <c r="C116">
        <v>2789.9432000000002</v>
      </c>
      <c r="E116">
        <f t="shared" si="2"/>
        <v>9.2499999999999361E-2</v>
      </c>
      <c r="F116">
        <f t="shared" si="3"/>
        <v>-2.420000000000011E-2</v>
      </c>
    </row>
    <row r="117" spans="1:6" x14ac:dyDescent="0.25">
      <c r="A117">
        <v>-9.4192</v>
      </c>
      <c r="B117">
        <v>-3.8788999999999998</v>
      </c>
      <c r="C117">
        <v>2814.6100999999999</v>
      </c>
      <c r="E117">
        <f t="shared" si="2"/>
        <v>8.0799999999999983E-2</v>
      </c>
      <c r="F117">
        <f t="shared" si="3"/>
        <v>-5.589999999999995E-2</v>
      </c>
    </row>
    <row r="118" spans="1:6" x14ac:dyDescent="0.25">
      <c r="A118">
        <v>-9.4147999999999996</v>
      </c>
      <c r="B118">
        <v>-3.8687</v>
      </c>
      <c r="C118">
        <v>2839.2772</v>
      </c>
      <c r="E118">
        <f t="shared" si="2"/>
        <v>8.5200000000000387E-2</v>
      </c>
      <c r="F118">
        <f t="shared" si="3"/>
        <v>-4.5700000000000185E-2</v>
      </c>
    </row>
    <row r="119" spans="1:6" x14ac:dyDescent="0.25">
      <c r="A119">
        <v>-9.4052000000000007</v>
      </c>
      <c r="B119">
        <v>-3.8763000000000001</v>
      </c>
      <c r="C119">
        <v>2863.9423000000002</v>
      </c>
      <c r="E119">
        <f t="shared" si="2"/>
        <v>9.4799999999999329E-2</v>
      </c>
      <c r="F119">
        <f t="shared" si="3"/>
        <v>-5.3300000000000236E-2</v>
      </c>
    </row>
    <row r="120" spans="1:6" x14ac:dyDescent="0.25">
      <c r="A120">
        <v>-9.4026999999999994</v>
      </c>
      <c r="B120">
        <v>-3.8690000000000002</v>
      </c>
      <c r="C120">
        <v>2888.6102999999998</v>
      </c>
      <c r="E120">
        <f t="shared" si="2"/>
        <v>9.7300000000000608E-2</v>
      </c>
      <c r="F120">
        <f t="shared" si="3"/>
        <v>-4.6000000000000374E-2</v>
      </c>
    </row>
    <row r="121" spans="1:6" x14ac:dyDescent="0.25">
      <c r="A121">
        <v>-9.3572000000000006</v>
      </c>
      <c r="B121">
        <v>-3.8837999999999999</v>
      </c>
      <c r="C121">
        <v>2913.2817</v>
      </c>
      <c r="E121">
        <f t="shared" si="2"/>
        <v>0.14279999999999937</v>
      </c>
      <c r="F121">
        <f t="shared" si="3"/>
        <v>-6.0800000000000076E-2</v>
      </c>
    </row>
    <row r="122" spans="1:6" x14ac:dyDescent="0.25">
      <c r="A122">
        <v>-9.391</v>
      </c>
      <c r="B122">
        <v>-3.8784000000000001</v>
      </c>
      <c r="C122">
        <v>2937.9447</v>
      </c>
      <c r="E122">
        <f t="shared" si="2"/>
        <v>0.10899999999999999</v>
      </c>
      <c r="F122">
        <f t="shared" si="3"/>
        <v>-5.5400000000000227E-2</v>
      </c>
    </row>
    <row r="123" spans="1:6" x14ac:dyDescent="0.25">
      <c r="A123">
        <v>-9.4123000000000001</v>
      </c>
      <c r="B123">
        <v>-3.8761000000000001</v>
      </c>
      <c r="C123">
        <v>2962.6095</v>
      </c>
      <c r="E123">
        <f t="shared" si="2"/>
        <v>8.7699999999999889E-2</v>
      </c>
      <c r="F123">
        <f t="shared" si="3"/>
        <v>-5.3100000000000258E-2</v>
      </c>
    </row>
    <row r="124" spans="1:6" x14ac:dyDescent="0.25">
      <c r="A124">
        <v>-9.4062000000000001</v>
      </c>
      <c r="B124">
        <v>-3.8742000000000001</v>
      </c>
      <c r="C124">
        <v>2987.2788</v>
      </c>
      <c r="E124">
        <f t="shared" si="2"/>
        <v>9.3799999999999883E-2</v>
      </c>
      <c r="F124">
        <f t="shared" si="3"/>
        <v>-5.1200000000000245E-2</v>
      </c>
    </row>
    <row r="125" spans="1:6" x14ac:dyDescent="0.25">
      <c r="A125">
        <v>-9.4076000000000004</v>
      </c>
      <c r="B125">
        <v>-3.8839999999999999</v>
      </c>
      <c r="C125">
        <v>3011.9454000000001</v>
      </c>
      <c r="E125">
        <f t="shared" si="2"/>
        <v>9.2399999999999594E-2</v>
      </c>
      <c r="F125">
        <f t="shared" si="3"/>
        <v>-6.1000000000000054E-2</v>
      </c>
    </row>
    <row r="126" spans="1:6" x14ac:dyDescent="0.25">
      <c r="A126">
        <v>-9.3773999999999997</v>
      </c>
      <c r="B126">
        <v>-3.8858000000000001</v>
      </c>
      <c r="C126">
        <v>3036.6131999999998</v>
      </c>
      <c r="E126">
        <f t="shared" si="2"/>
        <v>0.12260000000000026</v>
      </c>
      <c r="F126">
        <f t="shared" si="3"/>
        <v>-6.28000000000003E-2</v>
      </c>
    </row>
    <row r="127" spans="1:6" x14ac:dyDescent="0.25">
      <c r="A127">
        <v>-9.4239999999999995</v>
      </c>
      <c r="B127">
        <v>-3.8849999999999998</v>
      </c>
      <c r="C127">
        <v>3061.2811999999999</v>
      </c>
      <c r="E127">
        <f t="shared" si="2"/>
        <v>7.6000000000000512E-2</v>
      </c>
      <c r="F127">
        <f t="shared" si="3"/>
        <v>-6.1999999999999944E-2</v>
      </c>
    </row>
    <row r="128" spans="1:6" x14ac:dyDescent="0.25">
      <c r="A128">
        <v>-9.3998000000000008</v>
      </c>
      <c r="B128">
        <v>-3.9081000000000001</v>
      </c>
      <c r="C128">
        <v>3085.9504000000002</v>
      </c>
      <c r="E128">
        <f t="shared" si="2"/>
        <v>0.10019999999999918</v>
      </c>
      <c r="F128">
        <f t="shared" si="3"/>
        <v>-8.5100000000000287E-2</v>
      </c>
    </row>
    <row r="129" spans="1:6" x14ac:dyDescent="0.25">
      <c r="A129">
        <v>-9.4139999999999997</v>
      </c>
      <c r="B129">
        <v>-3.8813</v>
      </c>
      <c r="C129">
        <v>3110.6134000000002</v>
      </c>
      <c r="E129">
        <f t="shared" si="2"/>
        <v>8.6000000000000298E-2</v>
      </c>
      <c r="F129">
        <f t="shared" si="3"/>
        <v>-5.8300000000000129E-2</v>
      </c>
    </row>
    <row r="130" spans="1:6" x14ac:dyDescent="0.25">
      <c r="A130">
        <v>-9.3518000000000008</v>
      </c>
      <c r="B130">
        <v>-3.9201000000000001</v>
      </c>
      <c r="C130">
        <v>3135.2854000000002</v>
      </c>
      <c r="E130">
        <f t="shared" si="2"/>
        <v>0.14819999999999922</v>
      </c>
      <c r="F130">
        <f t="shared" si="3"/>
        <v>-9.7100000000000297E-2</v>
      </c>
    </row>
    <row r="131" spans="1:6" x14ac:dyDescent="0.25">
      <c r="A131">
        <v>-9.3127999999999993</v>
      </c>
      <c r="B131">
        <v>-3.8035000000000001</v>
      </c>
      <c r="C131">
        <v>3159.9486999999999</v>
      </c>
      <c r="E131">
        <f t="shared" si="2"/>
        <v>0.1872000000000007</v>
      </c>
      <c r="F131">
        <f t="shared" si="3"/>
        <v>1.949999999999974E-2</v>
      </c>
    </row>
    <row r="132" spans="1:6" x14ac:dyDescent="0.25">
      <c r="A132">
        <v>-9.3299000000000003</v>
      </c>
      <c r="B132">
        <v>-3.7214</v>
      </c>
      <c r="C132">
        <v>3184.6185999999998</v>
      </c>
      <c r="E132">
        <f t="shared" ref="E132:E134" si="4">A132+9.5</f>
        <v>0.1700999999999997</v>
      </c>
      <c r="F132">
        <f t="shared" ref="F132:F134" si="5">B132+3.3+$I$1*$J$1</f>
        <v>0.1015999999999998</v>
      </c>
    </row>
    <row r="133" spans="1:6" x14ac:dyDescent="0.25">
      <c r="A133">
        <v>-9.3293999999999997</v>
      </c>
      <c r="B133">
        <v>-3.8456000000000001</v>
      </c>
      <c r="C133">
        <v>3209.2824000000001</v>
      </c>
      <c r="E133">
        <f t="shared" si="4"/>
        <v>0.17060000000000031</v>
      </c>
      <c r="F133">
        <f t="shared" si="5"/>
        <v>-2.2600000000000287E-2</v>
      </c>
    </row>
    <row r="134" spans="1:6" x14ac:dyDescent="0.25">
      <c r="A134">
        <v>-9.5182000000000002</v>
      </c>
      <c r="B134">
        <v>-3.8563000000000001</v>
      </c>
      <c r="C134">
        <v>3233.9497999999999</v>
      </c>
      <c r="E134">
        <f t="shared" si="4"/>
        <v>-1.8200000000000216E-2</v>
      </c>
      <c r="F134">
        <f t="shared" si="5"/>
        <v>-3.3300000000000218E-2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454EA-89D9-49F2-8CF6-2FC47BFE28DE}">
  <dimension ref="A3:O269"/>
  <sheetViews>
    <sheetView topLeftCell="A97" workbookViewId="0">
      <selection activeCell="P4" sqref="P4"/>
    </sheetView>
  </sheetViews>
  <sheetFormatPr defaultRowHeight="15" x14ac:dyDescent="0.25"/>
  <cols>
    <col min="13" max="13" width="12" bestFit="1" customWidth="1"/>
  </cols>
  <sheetData>
    <row r="3" spans="1:15" x14ac:dyDescent="0.25">
      <c r="M3">
        <f>-0.13/3244</f>
        <v>-4.0073982737361283E-5</v>
      </c>
      <c r="O3">
        <f>AVERAGE(A6:A137)</f>
        <v>67.420663181818171</v>
      </c>
    </row>
    <row r="5" spans="1:15" x14ac:dyDescent="0.25">
      <c r="A5" s="2" t="s">
        <v>3</v>
      </c>
      <c r="B5" s="2" t="s">
        <v>2</v>
      </c>
      <c r="C5" s="2" t="s">
        <v>4</v>
      </c>
      <c r="G5" s="2" t="s">
        <v>2</v>
      </c>
      <c r="H5" s="2"/>
      <c r="M5" s="2" t="s">
        <v>3</v>
      </c>
    </row>
    <row r="6" spans="1:15" x14ac:dyDescent="0.25">
      <c r="A6">
        <v>67.37133</v>
      </c>
      <c r="B6">
        <v>223.99997999999999</v>
      </c>
      <c r="C6">
        <v>11.55236</v>
      </c>
      <c r="E6">
        <f>B138-$F$6</f>
        <v>-4.5170909090984424E-2</v>
      </c>
      <c r="F6">
        <f>AVERAGE(B138:B269)</f>
        <v>236.91825090909097</v>
      </c>
      <c r="G6">
        <f>-(C6-$C$6)*0.000054+0.000016+E6</f>
        <v>-4.5154909090984421E-2</v>
      </c>
      <c r="H6">
        <f>AVERAGE(G6:G137)</f>
        <v>-8.7252242722790807E-2</v>
      </c>
      <c r="I6">
        <f>G6-'1-st shimming'!F3</f>
        <v>5.045090909015934E-3</v>
      </c>
      <c r="J6">
        <f>-I6+$M$3*(C6-$C$6)</f>
        <v>-5.045090909015934E-3</v>
      </c>
      <c r="K6">
        <v>1</v>
      </c>
      <c r="M6">
        <f>A6-$O$3</f>
        <v>-4.9333181818170146E-2</v>
      </c>
    </row>
    <row r="7" spans="1:15" x14ac:dyDescent="0.25">
      <c r="A7">
        <v>67.460390000000004</v>
      </c>
      <c r="B7">
        <v>223.99997999999999</v>
      </c>
      <c r="C7">
        <v>36.225409999999997</v>
      </c>
      <c r="E7">
        <f t="shared" ref="E7:E70" si="0">B139-$F$6</f>
        <v>-9.9309090909684983E-3</v>
      </c>
      <c r="G7">
        <f t="shared" ref="G7:G70" si="1">-(C7-$C$6)*0.000054+0.000016+E7</f>
        <v>-1.1247253790968498E-2</v>
      </c>
      <c r="I7">
        <f>G7-'1-st shimming'!F4</f>
        <v>4.5527462090316495E-3</v>
      </c>
      <c r="J7">
        <f>-I7+$M$3*(C7-$C$6)</f>
        <v>-5.5414935888097013E-3</v>
      </c>
      <c r="K7">
        <v>2</v>
      </c>
      <c r="M7">
        <f t="shared" ref="M7:M70" si="2">A7-$O$3</f>
        <v>3.9726818181833323E-2</v>
      </c>
    </row>
    <row r="8" spans="1:15" x14ac:dyDescent="0.25">
      <c r="A8">
        <v>67.369630000000001</v>
      </c>
      <c r="B8">
        <v>223.99997999999999</v>
      </c>
      <c r="C8">
        <v>60.898380000000003</v>
      </c>
      <c r="E8">
        <f t="shared" si="0"/>
        <v>8.4129090909016213E-2</v>
      </c>
      <c r="G8">
        <f t="shared" si="1"/>
        <v>8.1480405829016209E-2</v>
      </c>
      <c r="I8">
        <f>G8-'1-st shimming'!F5</f>
        <v>5.8804058290162081E-3</v>
      </c>
      <c r="J8">
        <f>-I8+$M$3*(C8-$C$6)</f>
        <v>-7.8578973826536926E-3</v>
      </c>
      <c r="K8">
        <v>3</v>
      </c>
      <c r="M8">
        <f t="shared" si="2"/>
        <v>-5.1033181818169737E-2</v>
      </c>
    </row>
    <row r="9" spans="1:15" x14ac:dyDescent="0.25">
      <c r="A9">
        <v>67.454300000000003</v>
      </c>
      <c r="B9">
        <v>224.00004000000001</v>
      </c>
      <c r="C9">
        <v>85.571269999999998</v>
      </c>
      <c r="E9">
        <f t="shared" si="0"/>
        <v>6.6669090909016404E-2</v>
      </c>
      <c r="G9">
        <f t="shared" si="1"/>
        <v>6.2688069769016405E-2</v>
      </c>
      <c r="I9">
        <f>G9-'1-st shimming'!F6</f>
        <v>5.2880697690166206E-3</v>
      </c>
      <c r="J9">
        <f>-I9+$M$3*(C9-$C$6)</f>
        <v>-8.2543022905949195E-3</v>
      </c>
      <c r="K9">
        <v>3</v>
      </c>
      <c r="M9">
        <f t="shared" si="2"/>
        <v>3.363681818183295E-2</v>
      </c>
    </row>
    <row r="10" spans="1:15" x14ac:dyDescent="0.25">
      <c r="A10">
        <v>67.392430000000004</v>
      </c>
      <c r="B10">
        <v>224.00009</v>
      </c>
      <c r="C10">
        <v>110.244</v>
      </c>
      <c r="E10">
        <f t="shared" si="0"/>
        <v>-1.8970909090967325E-2</v>
      </c>
      <c r="G10">
        <f t="shared" si="1"/>
        <v>-2.4284257650967325E-2</v>
      </c>
      <c r="I10">
        <f>G10-'1-st shimming'!F7</f>
        <v>4.4157423490329556E-3</v>
      </c>
      <c r="J10">
        <f>-I10+$M$3*(C10-$C$6)</f>
        <v>-8.3707094267148306E-3</v>
      </c>
      <c r="K10">
        <f>K9+1</f>
        <v>4</v>
      </c>
      <c r="M10">
        <f t="shared" si="2"/>
        <v>-2.8233181818166031E-2</v>
      </c>
    </row>
    <row r="11" spans="1:15" x14ac:dyDescent="0.25">
      <c r="A11">
        <v>67.464129999999997</v>
      </c>
      <c r="B11">
        <v>223.99997999999999</v>
      </c>
      <c r="C11">
        <v>134.91712999999999</v>
      </c>
      <c r="E11">
        <f t="shared" si="0"/>
        <v>-1.097090909098597E-2</v>
      </c>
      <c r="G11">
        <f t="shared" si="1"/>
        <v>-1.7616606670985968E-2</v>
      </c>
      <c r="I11">
        <f>G11-'1-st shimming'!F8</f>
        <v>2.3833933290141607E-3</v>
      </c>
      <c r="J11">
        <f>-I11+$M$3*(C11-$C$6)</f>
        <v>-7.3271109923927057E-3</v>
      </c>
      <c r="K11">
        <f t="shared" ref="K11:K74" si="3">K10+1</f>
        <v>5</v>
      </c>
      <c r="M11">
        <f t="shared" si="2"/>
        <v>4.3466818181826739E-2</v>
      </c>
    </row>
    <row r="12" spans="1:15" x14ac:dyDescent="0.25">
      <c r="A12">
        <v>67.429630000000003</v>
      </c>
      <c r="B12">
        <v>223.99997999999999</v>
      </c>
      <c r="C12">
        <v>159.59002000000001</v>
      </c>
      <c r="E12">
        <f t="shared" si="0"/>
        <v>5.169090909021179E-3</v>
      </c>
      <c r="G12">
        <f t="shared" si="1"/>
        <v>-2.8089427309788209E-3</v>
      </c>
      <c r="I12">
        <f>G12-'1-st shimming'!F9</f>
        <v>2.9910572690215395E-3</v>
      </c>
      <c r="J12">
        <f>-I12+$M$3*(C12-$C$6)</f>
        <v>-8.923515900340899E-3</v>
      </c>
      <c r="K12">
        <f t="shared" si="3"/>
        <v>6</v>
      </c>
      <c r="M12">
        <f t="shared" si="2"/>
        <v>8.9668181818325365E-3</v>
      </c>
    </row>
    <row r="13" spans="1:15" x14ac:dyDescent="0.25">
      <c r="A13">
        <v>67.446610000000007</v>
      </c>
      <c r="B13">
        <v>223.99997999999999</v>
      </c>
      <c r="C13">
        <v>184.26307</v>
      </c>
      <c r="E13">
        <f t="shared" si="0"/>
        <v>-1.807090909096587E-2</v>
      </c>
      <c r="G13">
        <f t="shared" si="1"/>
        <v>-2.7381287430965871E-2</v>
      </c>
      <c r="I13">
        <f>G13-'1-st shimming'!F10</f>
        <v>1.8712569034330662E-5</v>
      </c>
      <c r="J13">
        <f>-I13+$M$3*(C13-$C$6)</f>
        <v>-6.9399185801317419E-3</v>
      </c>
      <c r="K13">
        <f t="shared" si="3"/>
        <v>7</v>
      </c>
      <c r="M13">
        <f t="shared" si="2"/>
        <v>2.5946818181836306E-2</v>
      </c>
    </row>
    <row r="14" spans="1:15" x14ac:dyDescent="0.25">
      <c r="A14">
        <v>67.436909999999997</v>
      </c>
      <c r="B14">
        <v>223.99997999999999</v>
      </c>
      <c r="C14">
        <v>208.93603999999999</v>
      </c>
      <c r="E14">
        <f t="shared" si="0"/>
        <v>8.7290909090143032E-3</v>
      </c>
      <c r="G14">
        <f t="shared" si="1"/>
        <v>-1.9136278109856963E-3</v>
      </c>
      <c r="I14">
        <f>G14-'1-st shimming'!F11</f>
        <v>-4.113627810985343E-3</v>
      </c>
      <c r="J14">
        <f>-I14+$M$3*(C14-$C$6)</f>
        <v>-3.7963223739715009E-3</v>
      </c>
      <c r="K14">
        <f t="shared" si="3"/>
        <v>8</v>
      </c>
      <c r="M14">
        <f t="shared" si="2"/>
        <v>1.6246818181826939E-2</v>
      </c>
    </row>
    <row r="15" spans="1:15" x14ac:dyDescent="0.25">
      <c r="A15">
        <v>67.434790000000007</v>
      </c>
      <c r="B15">
        <v>223.99997999999999</v>
      </c>
      <c r="C15">
        <v>233.60900000000001</v>
      </c>
      <c r="E15">
        <f t="shared" si="0"/>
        <v>9.4690909090218156E-3</v>
      </c>
      <c r="G15">
        <f t="shared" si="1"/>
        <v>-2.5059676509781841E-3</v>
      </c>
      <c r="I15">
        <f>G15-'1-st shimming'!F12</f>
        <v>-5.1059676509782308E-3</v>
      </c>
      <c r="J15">
        <f>-I15+$M$3*(C15-$C$6)</f>
        <v>-3.7927263070982181E-3</v>
      </c>
      <c r="K15">
        <f t="shared" si="3"/>
        <v>9</v>
      </c>
      <c r="M15">
        <f t="shared" si="2"/>
        <v>1.4126818181836143E-2</v>
      </c>
    </row>
    <row r="16" spans="1:15" x14ac:dyDescent="0.25">
      <c r="A16">
        <v>67.438900000000004</v>
      </c>
      <c r="B16">
        <v>223.99997999999999</v>
      </c>
      <c r="C16">
        <v>258.28213</v>
      </c>
      <c r="E16">
        <f t="shared" si="0"/>
        <v>-1.097090909098597E-2</v>
      </c>
      <c r="G16">
        <f t="shared" si="1"/>
        <v>-2.4278316670985969E-2</v>
      </c>
      <c r="I16">
        <f>G16-'1-st shimming'!F13</f>
        <v>-4.1783166709856295E-3</v>
      </c>
      <c r="J16">
        <f>-I16+$M$3*(C16-$C$6)</f>
        <v>-5.7091278727874912E-3</v>
      </c>
      <c r="K16">
        <f t="shared" si="3"/>
        <v>10</v>
      </c>
      <c r="M16">
        <f t="shared" si="2"/>
        <v>1.8236818181833314E-2</v>
      </c>
    </row>
    <row r="17" spans="1:13" x14ac:dyDescent="0.25">
      <c r="A17">
        <v>67.517629999999997</v>
      </c>
      <c r="B17">
        <v>223.99997999999999</v>
      </c>
      <c r="C17">
        <v>282.95470999999998</v>
      </c>
      <c r="E17">
        <f t="shared" si="0"/>
        <v>7.1909090902977368E-4</v>
      </c>
      <c r="G17">
        <f t="shared" si="1"/>
        <v>-1.3920635990970223E-2</v>
      </c>
      <c r="I17">
        <f>G17-'1-st shimming'!F14</f>
        <v>-4.4206359909700482E-3</v>
      </c>
      <c r="J17">
        <f>-I17+$M$3*(C17-$C$6)</f>
        <v>-6.4555370978092354E-3</v>
      </c>
      <c r="K17">
        <f t="shared" si="3"/>
        <v>11</v>
      </c>
      <c r="M17">
        <f t="shared" si="2"/>
        <v>9.6966818181826397E-2</v>
      </c>
    </row>
    <row r="18" spans="1:13" x14ac:dyDescent="0.25">
      <c r="A18">
        <v>67.425889999999995</v>
      </c>
      <c r="B18">
        <v>223.99997999999999</v>
      </c>
      <c r="C18">
        <v>307.62768</v>
      </c>
      <c r="E18">
        <f t="shared" si="0"/>
        <v>1.1829090909031947E-2</v>
      </c>
      <c r="G18">
        <f t="shared" si="1"/>
        <v>-4.142976370968051E-3</v>
      </c>
      <c r="I18">
        <f>G18-'1-st shimming'!F15</f>
        <v>-1.0142976370967723E-2</v>
      </c>
      <c r="J18">
        <f>-I18+$M$3*(C18-$C$6)</f>
        <v>-1.7219408916709939E-3</v>
      </c>
      <c r="K18">
        <f t="shared" si="3"/>
        <v>12</v>
      </c>
      <c r="M18">
        <f t="shared" si="2"/>
        <v>5.2268181818249104E-3</v>
      </c>
    </row>
    <row r="19" spans="1:13" x14ac:dyDescent="0.25">
      <c r="A19">
        <v>67.503929999999997</v>
      </c>
      <c r="B19">
        <v>224.00009</v>
      </c>
      <c r="C19">
        <v>332.30079999999998</v>
      </c>
      <c r="E19">
        <f t="shared" si="0"/>
        <v>-2.8709090909728729E-3</v>
      </c>
      <c r="G19">
        <f t="shared" si="1"/>
        <v>-2.017532485097287E-2</v>
      </c>
      <c r="I19">
        <f>G19-'1-st shimming'!F16</f>
        <v>-9.1753248509726382E-3</v>
      </c>
      <c r="J19">
        <f>-I19+$M$3*(C19-$C$6)</f>
        <v>-3.6783425966229223E-3</v>
      </c>
      <c r="K19">
        <f t="shared" si="3"/>
        <v>13</v>
      </c>
      <c r="M19">
        <f t="shared" si="2"/>
        <v>8.3266818181826352E-2</v>
      </c>
    </row>
    <row r="20" spans="1:13" x14ac:dyDescent="0.25">
      <c r="A20">
        <v>67.386039999999994</v>
      </c>
      <c r="B20">
        <v>223.99997999999999</v>
      </c>
      <c r="C20">
        <v>356.97399999999999</v>
      </c>
      <c r="E20">
        <f t="shared" si="0"/>
        <v>1.2729090909033403E-2</v>
      </c>
      <c r="G20">
        <f t="shared" si="1"/>
        <v>-5.9076776509665967E-3</v>
      </c>
      <c r="I20">
        <f>G20-'1-st shimming'!F17</f>
        <v>-1.3507677650966537E-2</v>
      </c>
      <c r="J20">
        <f>-I20+$M$3*(C20-$C$6)</f>
        <v>-3.3474318750448609E-4</v>
      </c>
      <c r="K20">
        <f t="shared" si="3"/>
        <v>14</v>
      </c>
      <c r="M20">
        <f t="shared" si="2"/>
        <v>-3.4623181818176363E-2</v>
      </c>
    </row>
    <row r="21" spans="1:13" x14ac:dyDescent="0.25">
      <c r="A21">
        <v>67.44529</v>
      </c>
      <c r="B21">
        <v>223.99997999999999</v>
      </c>
      <c r="C21">
        <v>381.64666</v>
      </c>
      <c r="E21">
        <f t="shared" si="0"/>
        <v>-2.0709090909747374E-3</v>
      </c>
      <c r="G21">
        <f t="shared" si="1"/>
        <v>-2.2040001290974737E-2</v>
      </c>
      <c r="I21">
        <f>G21-'1-st shimming'!F18</f>
        <v>-1.4540001290974786E-2</v>
      </c>
      <c r="J21">
        <f>-I21+$M$3*(C21-$C$6)</f>
        <v>-2.9115129842102044E-4</v>
      </c>
      <c r="K21">
        <f t="shared" si="3"/>
        <v>15</v>
      </c>
      <c r="M21">
        <f t="shared" si="2"/>
        <v>2.4626818181829435E-2</v>
      </c>
    </row>
    <row r="22" spans="1:13" x14ac:dyDescent="0.25">
      <c r="A22">
        <v>67.441140000000004</v>
      </c>
      <c r="B22">
        <v>223.99997999999999</v>
      </c>
      <c r="C22">
        <v>406.31970999999999</v>
      </c>
      <c r="E22">
        <f t="shared" si="0"/>
        <v>1.4969090909033866E-2</v>
      </c>
      <c r="G22">
        <f t="shared" si="1"/>
        <v>-6.3323459909661317E-3</v>
      </c>
      <c r="I22">
        <f>G22-'1-st shimming'!F19</f>
        <v>-1.2432345990966015E-2</v>
      </c>
      <c r="J22">
        <f>-I22+$M$3*(C22-$C$6)</f>
        <v>-3.3875539782078426E-3</v>
      </c>
      <c r="K22">
        <f t="shared" si="3"/>
        <v>16</v>
      </c>
      <c r="M22">
        <f t="shared" si="2"/>
        <v>2.0476818181833778E-2</v>
      </c>
    </row>
    <row r="23" spans="1:13" x14ac:dyDescent="0.25">
      <c r="A23">
        <v>67.460809999999995</v>
      </c>
      <c r="B23">
        <v>223.99997999999999</v>
      </c>
      <c r="C23">
        <v>430.99259999999998</v>
      </c>
      <c r="E23">
        <f t="shared" si="0"/>
        <v>7.72909090903795E-3</v>
      </c>
      <c r="G23">
        <f t="shared" si="1"/>
        <v>-1.490468205096205E-2</v>
      </c>
      <c r="I23">
        <f>G23-'1-st shimming'!F20</f>
        <v>-1.4404682050961772E-2</v>
      </c>
      <c r="J23">
        <f>-I23+$M$3*(C23-$C$6)</f>
        <v>-2.4039588861528988E-3</v>
      </c>
      <c r="K23">
        <f t="shared" si="3"/>
        <v>17</v>
      </c>
      <c r="M23">
        <f t="shared" si="2"/>
        <v>4.0146818181824528E-2</v>
      </c>
    </row>
    <row r="24" spans="1:13" x14ac:dyDescent="0.25">
      <c r="A24">
        <v>67.45993</v>
      </c>
      <c r="B24">
        <v>223.99997999999999</v>
      </c>
      <c r="C24">
        <v>455.66541000000001</v>
      </c>
      <c r="E24">
        <f t="shared" si="0"/>
        <v>2.3829090909032402E-2</v>
      </c>
      <c r="G24">
        <f t="shared" si="1"/>
        <v>-1.3701379096759878E-4</v>
      </c>
      <c r="I24">
        <f>G24-'1-st shimming'!F21</f>
        <v>-3.8370137909673023E-3</v>
      </c>
      <c r="J24">
        <f>-I24+$M$3*(C24-$C$6)</f>
        <v>-1.3960364908169567E-2</v>
      </c>
      <c r="K24">
        <f t="shared" si="3"/>
        <v>18</v>
      </c>
      <c r="M24">
        <f t="shared" si="2"/>
        <v>3.9266818181829422E-2</v>
      </c>
    </row>
    <row r="25" spans="1:13" x14ac:dyDescent="0.25">
      <c r="A25">
        <v>67.432590000000005</v>
      </c>
      <c r="B25">
        <v>223.99997999999999</v>
      </c>
      <c r="C25">
        <v>480.33861000000002</v>
      </c>
      <c r="E25">
        <f t="shared" si="0"/>
        <v>-5.530909090964542E-3</v>
      </c>
      <c r="G25">
        <f t="shared" si="1"/>
        <v>-3.0829366590964542E-2</v>
      </c>
      <c r="I25">
        <f>G25-'1-st shimming'!F22</f>
        <v>-1.4829366590964416E-2</v>
      </c>
      <c r="J25">
        <f>-I25+$M$3*(C25-$C$6)</f>
        <v>-3.9567654990479151E-3</v>
      </c>
      <c r="K25">
        <f t="shared" si="3"/>
        <v>19</v>
      </c>
      <c r="M25">
        <f t="shared" si="2"/>
        <v>1.1926818181834165E-2</v>
      </c>
    </row>
    <row r="26" spans="1:13" x14ac:dyDescent="0.25">
      <c r="A26">
        <v>67.4148</v>
      </c>
      <c r="B26">
        <v>223.99988999999999</v>
      </c>
      <c r="C26">
        <v>505.01166000000001</v>
      </c>
      <c r="E26">
        <f t="shared" si="0"/>
        <v>-1.7770909090984333E-2</v>
      </c>
      <c r="G26">
        <f t="shared" si="1"/>
        <v>-4.440171129098433E-2</v>
      </c>
      <c r="I26">
        <f>G26-'1-st shimming'!F23</f>
        <v>-1.5701711290984049E-2</v>
      </c>
      <c r="J26">
        <f>-I26+$M$3*(C26-$C$6)</f>
        <v>-4.0731681788063329E-3</v>
      </c>
      <c r="K26">
        <f t="shared" si="3"/>
        <v>20</v>
      </c>
      <c r="M26">
        <f t="shared" si="2"/>
        <v>-5.863181818170915E-3</v>
      </c>
    </row>
    <row r="27" spans="1:13" x14ac:dyDescent="0.25">
      <c r="A27">
        <v>67.421090000000007</v>
      </c>
      <c r="B27">
        <v>223.99997999999999</v>
      </c>
      <c r="C27">
        <v>529.68462999999997</v>
      </c>
      <c r="E27">
        <f t="shared" si="0"/>
        <v>2.0369090909014176E-2</v>
      </c>
      <c r="G27">
        <f t="shared" si="1"/>
        <v>-7.59405167098582E-3</v>
      </c>
      <c r="I27">
        <f>G27-'1-st shimming'!F24</f>
        <v>-1.9094051670985553E-2</v>
      </c>
      <c r="J27">
        <f>-I27+$M$3*(C27-$C$6)</f>
        <v>-1.6695719726642598E-3</v>
      </c>
      <c r="K27">
        <f t="shared" si="3"/>
        <v>21</v>
      </c>
      <c r="M27">
        <f t="shared" si="2"/>
        <v>4.2681818183609721E-4</v>
      </c>
    </row>
    <row r="28" spans="1:13" x14ac:dyDescent="0.25">
      <c r="A28">
        <v>67.402910000000006</v>
      </c>
      <c r="B28">
        <v>223.99997999999999</v>
      </c>
      <c r="C28">
        <v>554.35735999999997</v>
      </c>
      <c r="E28">
        <f t="shared" si="0"/>
        <v>6.4690909090359128E-3</v>
      </c>
      <c r="G28">
        <f t="shared" si="1"/>
        <v>-2.2826379090964084E-2</v>
      </c>
      <c r="I28">
        <f>G28-'1-st shimming'!F25</f>
        <v>-1.9726379090964093E-2</v>
      </c>
      <c r="J28">
        <f>-I28+$M$3*(C28-$C$6)</f>
        <v>-2.0259791087892977E-3</v>
      </c>
      <c r="K28">
        <f t="shared" si="3"/>
        <v>22</v>
      </c>
      <c r="M28">
        <f t="shared" si="2"/>
        <v>-1.7753181818164876E-2</v>
      </c>
    </row>
    <row r="29" spans="1:13" x14ac:dyDescent="0.25">
      <c r="A29">
        <v>67.483429999999998</v>
      </c>
      <c r="B29">
        <v>223.99997999999999</v>
      </c>
      <c r="C29">
        <v>579.03048999999999</v>
      </c>
      <c r="E29">
        <f t="shared" si="0"/>
        <v>3.4290909090373134E-3</v>
      </c>
      <c r="G29">
        <f t="shared" si="1"/>
        <v>-2.7198728110962685E-2</v>
      </c>
      <c r="I29">
        <f>G29-'1-st shimming'!F26</f>
        <v>-1.8198728110962677E-2</v>
      </c>
      <c r="J29">
        <f>-I29+$M$3*(C29-$C$6)</f>
        <v>-4.5423806744873847E-3</v>
      </c>
      <c r="K29">
        <f t="shared" si="3"/>
        <v>23</v>
      </c>
      <c r="M29">
        <f t="shared" si="2"/>
        <v>6.2766818181827944E-2</v>
      </c>
    </row>
    <row r="30" spans="1:13" x14ac:dyDescent="0.25">
      <c r="A30">
        <v>67.39743</v>
      </c>
      <c r="B30">
        <v>223.99997999999999</v>
      </c>
      <c r="C30">
        <v>603.70330000000001</v>
      </c>
      <c r="E30">
        <f t="shared" si="0"/>
        <v>-5.0709090909606402E-3</v>
      </c>
      <c r="G30">
        <f t="shared" si="1"/>
        <v>-3.7031059850960633E-2</v>
      </c>
      <c r="I30">
        <f>G30-'1-st shimming'!F27</f>
        <v>-2.1131059850960275E-2</v>
      </c>
      <c r="J30">
        <f>-I30+$M$3*(C30-$C$6)</f>
        <v>-2.5987866965119823E-3</v>
      </c>
      <c r="K30">
        <f t="shared" si="3"/>
        <v>24</v>
      </c>
      <c r="M30">
        <f t="shared" si="2"/>
        <v>-2.3233181818170578E-2</v>
      </c>
    </row>
    <row r="31" spans="1:13" x14ac:dyDescent="0.25">
      <c r="A31">
        <v>67.394530000000003</v>
      </c>
      <c r="B31">
        <v>223.99997999999999</v>
      </c>
      <c r="C31">
        <v>628.37626999999998</v>
      </c>
      <c r="E31">
        <f t="shared" si="0"/>
        <v>1.6269090909020179E-2</v>
      </c>
      <c r="G31">
        <f t="shared" si="1"/>
        <v>-1.7023400230979813E-2</v>
      </c>
      <c r="I31">
        <f>G31-'1-st shimming'!F28</f>
        <v>-1.9223400230979459E-2</v>
      </c>
      <c r="J31">
        <f>-I31+$M$3*(C31-$C$6)</f>
        <v>-5.4951904903522281E-3</v>
      </c>
      <c r="K31">
        <f t="shared" si="3"/>
        <v>25</v>
      </c>
      <c r="M31">
        <f t="shared" si="2"/>
        <v>-2.6133181818167373E-2</v>
      </c>
    </row>
    <row r="32" spans="1:13" x14ac:dyDescent="0.25">
      <c r="A32">
        <v>67.4054</v>
      </c>
      <c r="B32">
        <v>223.99997999999999</v>
      </c>
      <c r="C32">
        <v>653.04924000000005</v>
      </c>
      <c r="E32">
        <f t="shared" si="0"/>
        <v>-1.3530909090974319E-2</v>
      </c>
      <c r="G32">
        <f t="shared" si="1"/>
        <v>-4.8155740610974315E-2</v>
      </c>
      <c r="I32">
        <f>G32-'1-st shimming'!F29</f>
        <v>-1.985574061097399E-2</v>
      </c>
      <c r="J32">
        <f>-I32+$M$3*(C32-$C$6)</f>
        <v>-5.8515942842171341E-3</v>
      </c>
      <c r="K32">
        <f t="shared" si="3"/>
        <v>26</v>
      </c>
      <c r="M32">
        <f t="shared" si="2"/>
        <v>-1.5263181818170324E-2</v>
      </c>
    </row>
    <row r="33" spans="1:13" x14ac:dyDescent="0.25">
      <c r="A33">
        <v>67.453280000000007</v>
      </c>
      <c r="B33">
        <v>223.99997999999999</v>
      </c>
      <c r="C33">
        <v>677.72229000000004</v>
      </c>
      <c r="E33">
        <f t="shared" si="0"/>
        <v>5.169090909021179E-3</v>
      </c>
      <c r="G33">
        <f t="shared" si="1"/>
        <v>-3.0788085310978819E-2</v>
      </c>
      <c r="I33">
        <f>G33-'1-st shimming'!F30</f>
        <v>-2.0488085310978732E-2</v>
      </c>
      <c r="J33">
        <f>-I33+$M$3*(C33-$C$6)</f>
        <v>-6.2079969639904434E-3</v>
      </c>
      <c r="K33">
        <f t="shared" si="3"/>
        <v>27</v>
      </c>
      <c r="M33">
        <f t="shared" si="2"/>
        <v>3.2616818181836038E-2</v>
      </c>
    </row>
    <row r="34" spans="1:13" x14ac:dyDescent="0.25">
      <c r="A34">
        <v>67.384339999999995</v>
      </c>
      <c r="B34">
        <v>223.99988999999999</v>
      </c>
      <c r="C34">
        <v>702.39509999999996</v>
      </c>
      <c r="E34">
        <f t="shared" si="0"/>
        <v>-1.6870909090982877E-2</v>
      </c>
      <c r="G34">
        <f t="shared" si="1"/>
        <v>-5.4160417050982873E-2</v>
      </c>
      <c r="I34">
        <f>G34-'1-st shimming'!F31</f>
        <v>-2.0960417050982866E-2</v>
      </c>
      <c r="J34">
        <f>-I34+$M$3*(C34-$C$6)</f>
        <v>-6.7244029860085014E-3</v>
      </c>
      <c r="K34">
        <f t="shared" si="3"/>
        <v>28</v>
      </c>
      <c r="M34">
        <f t="shared" si="2"/>
        <v>-3.6323181818175954E-2</v>
      </c>
    </row>
    <row r="35" spans="1:13" x14ac:dyDescent="0.25">
      <c r="A35">
        <v>67.501930000000002</v>
      </c>
      <c r="B35">
        <v>223.99997999999999</v>
      </c>
      <c r="C35">
        <v>727.06813999999997</v>
      </c>
      <c r="E35">
        <f t="shared" si="0"/>
        <v>-1.5970909090981422E-2</v>
      </c>
      <c r="G35">
        <f t="shared" si="1"/>
        <v>-5.4592761210981416E-2</v>
      </c>
      <c r="I35">
        <f>G35-'1-st shimming'!F32</f>
        <v>-2.34927612109814E-2</v>
      </c>
      <c r="J35">
        <f>-I35+$M$3*(C35-$C$6)</f>
        <v>-5.1808058050481914E-3</v>
      </c>
      <c r="K35">
        <f t="shared" si="3"/>
        <v>29</v>
      </c>
      <c r="M35">
        <f t="shared" si="2"/>
        <v>8.1266818181831013E-2</v>
      </c>
    </row>
    <row r="36" spans="1:13" x14ac:dyDescent="0.25">
      <c r="A36">
        <v>67.414230000000003</v>
      </c>
      <c r="B36">
        <v>223.99997999999999</v>
      </c>
      <c r="C36">
        <v>751.74111000000005</v>
      </c>
      <c r="E36">
        <f t="shared" si="0"/>
        <v>-1.8830909090979731E-2</v>
      </c>
      <c r="G36">
        <f t="shared" si="1"/>
        <v>-5.878510159097973E-2</v>
      </c>
      <c r="I36">
        <f>G36-'1-st shimming'!F33</f>
        <v>-2.4385101590979411E-2</v>
      </c>
      <c r="J36">
        <f>-I36+$M$3*(C36-$C$6)</f>
        <v>-5.2772095989096178E-3</v>
      </c>
      <c r="K36">
        <f t="shared" si="3"/>
        <v>30</v>
      </c>
      <c r="M36">
        <f t="shared" si="2"/>
        <v>-6.4331818181670997E-3</v>
      </c>
    </row>
    <row r="37" spans="1:13" x14ac:dyDescent="0.25">
      <c r="A37">
        <v>67.416030000000006</v>
      </c>
      <c r="B37">
        <v>223.99997999999999</v>
      </c>
      <c r="C37">
        <v>776.41399999999999</v>
      </c>
      <c r="E37">
        <f t="shared" si="0"/>
        <v>1.236909090903282E-2</v>
      </c>
      <c r="G37">
        <f t="shared" si="1"/>
        <v>-2.8917437650967173E-2</v>
      </c>
      <c r="I37">
        <f>G37-'1-st shimming'!F34</f>
        <v>-2.7617437650966983E-2</v>
      </c>
      <c r="J37">
        <f>-I37+$M$3*(C37-$C$6)</f>
        <v>-3.0336145068628542E-3</v>
      </c>
      <c r="K37">
        <f t="shared" si="3"/>
        <v>31</v>
      </c>
      <c r="M37">
        <f t="shared" si="2"/>
        <v>-4.6331818181641893E-3</v>
      </c>
    </row>
    <row r="38" spans="1:13" x14ac:dyDescent="0.25">
      <c r="A38">
        <v>67.475430000000003</v>
      </c>
      <c r="B38">
        <v>223.99997999999999</v>
      </c>
      <c r="C38">
        <v>801.08696999999995</v>
      </c>
      <c r="E38">
        <f t="shared" si="0"/>
        <v>-7.2309090909641327E-3</v>
      </c>
      <c r="G38">
        <f t="shared" si="1"/>
        <v>-4.9849778030964124E-2</v>
      </c>
      <c r="I38">
        <f>G38-'1-st shimming'!F35</f>
        <v>-2.804977803096375E-2</v>
      </c>
      <c r="J38">
        <f>-I38+$M$3*(C38-$C$6)</f>
        <v>-3.5900183007255212E-3</v>
      </c>
      <c r="K38">
        <f t="shared" si="3"/>
        <v>32</v>
      </c>
      <c r="M38">
        <f t="shared" si="2"/>
        <v>5.4766818181832377E-2</v>
      </c>
    </row>
    <row r="39" spans="1:13" x14ac:dyDescent="0.25">
      <c r="A39">
        <v>67.411230000000003</v>
      </c>
      <c r="B39">
        <v>223.99997999999999</v>
      </c>
      <c r="C39">
        <v>825.76002000000005</v>
      </c>
      <c r="E39">
        <f t="shared" si="0"/>
        <v>3.629090909015531E-3</v>
      </c>
      <c r="G39">
        <f t="shared" si="1"/>
        <v>-4.0322122730984469E-2</v>
      </c>
      <c r="I39">
        <f>G39-'1-st shimming'!F36</f>
        <v>-2.712212273098448E-2</v>
      </c>
      <c r="J39">
        <f>-I39+$M$3*(C39-$C$6)</f>
        <v>-5.5064209804828457E-3</v>
      </c>
      <c r="K39">
        <f t="shared" si="3"/>
        <v>33</v>
      </c>
      <c r="M39">
        <f t="shared" si="2"/>
        <v>-9.4331818181672134E-3</v>
      </c>
    </row>
    <row r="40" spans="1:13" x14ac:dyDescent="0.25">
      <c r="A40">
        <v>67.436329999999998</v>
      </c>
      <c r="B40">
        <v>223.99997999999999</v>
      </c>
      <c r="C40">
        <v>850.43275000000006</v>
      </c>
      <c r="E40">
        <f t="shared" si="0"/>
        <v>-1.3970909090971873E-2</v>
      </c>
      <c r="G40">
        <f t="shared" si="1"/>
        <v>-5.9254450150971867E-2</v>
      </c>
      <c r="I40">
        <f>G40-'1-st shimming'!F37</f>
        <v>-2.7754450150971895E-2</v>
      </c>
      <c r="J40">
        <f>-I40+$M$3*(C40-$C$6)</f>
        <v>-5.8628281165990087E-3</v>
      </c>
      <c r="K40">
        <f t="shared" si="3"/>
        <v>34</v>
      </c>
      <c r="M40">
        <f t="shared" si="2"/>
        <v>1.566681818182758E-2</v>
      </c>
    </row>
    <row r="41" spans="1:13" x14ac:dyDescent="0.25">
      <c r="A41">
        <v>67.483130000000003</v>
      </c>
      <c r="B41">
        <v>224.00005999999999</v>
      </c>
      <c r="C41">
        <v>875.10587999999996</v>
      </c>
      <c r="E41">
        <f t="shared" si="0"/>
        <v>1.6569090909030137E-2</v>
      </c>
      <c r="G41">
        <f t="shared" si="1"/>
        <v>-3.0046799170969855E-2</v>
      </c>
      <c r="I41">
        <f>G41-'1-st shimming'!F38</f>
        <v>-2.3046799170969627E-2</v>
      </c>
      <c r="J41">
        <f>-I41+$M$3*(C41-$C$6)</f>
        <v>-1.1559229682297945E-2</v>
      </c>
      <c r="K41">
        <f t="shared" si="3"/>
        <v>35</v>
      </c>
      <c r="M41">
        <f t="shared" si="2"/>
        <v>6.2466818181832195E-2</v>
      </c>
    </row>
    <row r="42" spans="1:13" x14ac:dyDescent="0.25">
      <c r="A42">
        <v>67.406229999999994</v>
      </c>
      <c r="B42">
        <v>223.99997999999999</v>
      </c>
      <c r="C42">
        <v>899.77868999999998</v>
      </c>
      <c r="E42">
        <f t="shared" si="0"/>
        <v>-1.9570909090958821E-2</v>
      </c>
      <c r="G42">
        <f t="shared" si="1"/>
        <v>-6.7519130910958819E-2</v>
      </c>
      <c r="I42">
        <f>G42-'1-st shimming'!F39</f>
        <v>-2.8219130910958817E-2</v>
      </c>
      <c r="J42">
        <f>-I42+$M$3*(C42-$C$6)</f>
        <v>-7.3756357043309462E-3</v>
      </c>
      <c r="K42">
        <f t="shared" si="3"/>
        <v>36</v>
      </c>
      <c r="M42">
        <f t="shared" si="2"/>
        <v>-1.4433181818176877E-2</v>
      </c>
    </row>
    <row r="43" spans="1:13" x14ac:dyDescent="0.25">
      <c r="A43">
        <v>67.424629999999993</v>
      </c>
      <c r="B43">
        <v>223.99997999999999</v>
      </c>
      <c r="C43">
        <v>924.45158000000004</v>
      </c>
      <c r="E43">
        <f t="shared" si="0"/>
        <v>9.8690909090350942E-3</v>
      </c>
      <c r="G43">
        <f t="shared" si="1"/>
        <v>-3.9411466970964905E-2</v>
      </c>
      <c r="I43">
        <f>G43-'1-st shimming'!F40</f>
        <v>-3.1311466970964576E-2</v>
      </c>
      <c r="J43">
        <f>-I43+$M$3*(C43-$C$6)</f>
        <v>-5.2720406122660074E-3</v>
      </c>
      <c r="K43">
        <f t="shared" si="3"/>
        <v>37</v>
      </c>
      <c r="M43">
        <f t="shared" si="2"/>
        <v>3.9668181818228732E-3</v>
      </c>
    </row>
    <row r="44" spans="1:13" x14ac:dyDescent="0.25">
      <c r="A44">
        <v>67.378709999999998</v>
      </c>
      <c r="B44">
        <v>224.00004000000001</v>
      </c>
      <c r="C44">
        <v>949.12463000000002</v>
      </c>
      <c r="E44">
        <f t="shared" si="0"/>
        <v>-5.8090909098496013E-4</v>
      </c>
      <c r="G44">
        <f t="shared" si="1"/>
        <v>-5.1193811670984954E-2</v>
      </c>
      <c r="I44">
        <f>G44-'1-st shimming'!F41</f>
        <v>-3.3093811670984838E-2</v>
      </c>
      <c r="J44">
        <f>-I44+$M$3*(C44-$C$6)</f>
        <v>-4.4784432920237927E-3</v>
      </c>
      <c r="K44">
        <f t="shared" si="3"/>
        <v>38</v>
      </c>
      <c r="M44">
        <f t="shared" si="2"/>
        <v>-4.1953181818172425E-2</v>
      </c>
    </row>
    <row r="45" spans="1:13" x14ac:dyDescent="0.25">
      <c r="A45">
        <v>67.47833</v>
      </c>
      <c r="B45">
        <v>223.99987999999999</v>
      </c>
      <c r="C45">
        <v>973.79759999999999</v>
      </c>
      <c r="E45">
        <f t="shared" si="0"/>
        <v>8.129090909022807E-3</v>
      </c>
      <c r="G45">
        <f t="shared" si="1"/>
        <v>-4.3816152050977185E-2</v>
      </c>
      <c r="I45">
        <f>G45-'1-st shimming'!F42</f>
        <v>-3.2116152050976808E-2</v>
      </c>
      <c r="J45">
        <f>-I45+$M$3*(C45-$C$6)</f>
        <v>-6.444847085891256E-3</v>
      </c>
      <c r="K45">
        <f t="shared" si="3"/>
        <v>39</v>
      </c>
      <c r="M45">
        <f t="shared" si="2"/>
        <v>5.7666818181829171E-2</v>
      </c>
    </row>
    <row r="46" spans="1:13" x14ac:dyDescent="0.25">
      <c r="A46">
        <v>67.446809999999999</v>
      </c>
      <c r="B46">
        <v>223.99997999999999</v>
      </c>
      <c r="C46">
        <v>998.47072000000003</v>
      </c>
      <c r="E46">
        <f t="shared" si="0"/>
        <v>-1.6070909090984742E-2</v>
      </c>
      <c r="G46">
        <f t="shared" si="1"/>
        <v>-6.9348500530984736E-2</v>
      </c>
      <c r="I46">
        <f>G46-'1-st shimming'!F43</f>
        <v>-4.0048500530984521E-2</v>
      </c>
      <c r="J46">
        <f>-I46+$M$3*(C46-$C$6)</f>
        <v>4.9875120915961191E-4</v>
      </c>
      <c r="K46">
        <f t="shared" si="3"/>
        <v>40</v>
      </c>
      <c r="M46">
        <f t="shared" si="2"/>
        <v>2.6146818181828735E-2</v>
      </c>
    </row>
    <row r="47" spans="1:13" x14ac:dyDescent="0.25">
      <c r="A47">
        <v>67.437629999999999</v>
      </c>
      <c r="B47">
        <v>223.99997999999999</v>
      </c>
      <c r="C47">
        <v>1023.1434</v>
      </c>
      <c r="E47">
        <f t="shared" si="0"/>
        <v>-1.7309090909805036E-3</v>
      </c>
      <c r="G47">
        <f t="shared" si="1"/>
        <v>-5.6340825250980497E-2</v>
      </c>
      <c r="I47">
        <f>G47-'1-st shimming'!F44</f>
        <v>-3.1540825250980453E-2</v>
      </c>
      <c r="J47">
        <f>-I47+$M$3*(C47-$C$6)</f>
        <v>-8.9976566232488966E-3</v>
      </c>
      <c r="K47">
        <f t="shared" si="3"/>
        <v>41</v>
      </c>
      <c r="M47">
        <f t="shared" si="2"/>
        <v>1.6966818181828103E-2</v>
      </c>
    </row>
    <row r="48" spans="1:13" x14ac:dyDescent="0.25">
      <c r="A48">
        <v>67.433629999999994</v>
      </c>
      <c r="B48">
        <v>224.00005999999999</v>
      </c>
      <c r="C48">
        <v>1047.8164999999999</v>
      </c>
      <c r="E48">
        <f t="shared" si="0"/>
        <v>-1.9709090909714178E-3</v>
      </c>
      <c r="G48">
        <f t="shared" si="1"/>
        <v>-5.7913172650971415E-2</v>
      </c>
      <c r="I48">
        <f>G48-'1-st shimming'!F45</f>
        <v>-3.4513172650971216E-2</v>
      </c>
      <c r="J48">
        <f>-I48+$M$3*(C48-$C$6)</f>
        <v>-7.0140586067353183E-3</v>
      </c>
      <c r="K48">
        <f t="shared" si="3"/>
        <v>42</v>
      </c>
      <c r="M48">
        <f t="shared" si="2"/>
        <v>1.2966818181823214E-2</v>
      </c>
    </row>
    <row r="49" spans="1:13" x14ac:dyDescent="0.25">
      <c r="A49">
        <v>67.495729999999995</v>
      </c>
      <c r="B49">
        <v>223.99997999999999</v>
      </c>
      <c r="C49">
        <v>1072.4893999999999</v>
      </c>
      <c r="E49">
        <f t="shared" si="0"/>
        <v>5.7290909090284003E-3</v>
      </c>
      <c r="G49">
        <f t="shared" si="1"/>
        <v>-5.1545509250971594E-2</v>
      </c>
      <c r="I49">
        <f>G49-'1-st shimming'!F46</f>
        <v>-3.5745509250971447E-2</v>
      </c>
      <c r="J49">
        <f>-I49+$M$3*(C49-$C$6)</f>
        <v>-6.7704633754157306E-3</v>
      </c>
      <c r="K49">
        <f t="shared" si="3"/>
        <v>43</v>
      </c>
      <c r="M49">
        <f t="shared" si="2"/>
        <v>7.5066818181824146E-2</v>
      </c>
    </row>
    <row r="50" spans="1:13" x14ac:dyDescent="0.25">
      <c r="A50">
        <v>67.394189999999995</v>
      </c>
      <c r="B50">
        <v>223.99997999999999</v>
      </c>
      <c r="C50">
        <v>1097.1623999999999</v>
      </c>
      <c r="E50">
        <f t="shared" si="0"/>
        <v>-1.2770909090960458E-2</v>
      </c>
      <c r="G50">
        <f t="shared" si="1"/>
        <v>-7.1377851250960453E-2</v>
      </c>
      <c r="I50">
        <f>G50-'1-st shimming'!F47</f>
        <v>-3.6277851250960433E-2</v>
      </c>
      <c r="J50">
        <f>-I50+$M$3*(C50-$C$6)</f>
        <v>-7.2268667515056617E-3</v>
      </c>
      <c r="K50">
        <f t="shared" si="3"/>
        <v>44</v>
      </c>
      <c r="M50">
        <f t="shared" si="2"/>
        <v>-2.6473181818175817E-2</v>
      </c>
    </row>
    <row r="51" spans="1:13" x14ac:dyDescent="0.25">
      <c r="A51">
        <v>67.396990000000002</v>
      </c>
      <c r="B51">
        <v>223.99992</v>
      </c>
      <c r="C51">
        <v>1121.8352</v>
      </c>
      <c r="E51">
        <f t="shared" si="0"/>
        <v>1.0769090909036549E-2</v>
      </c>
      <c r="G51">
        <f t="shared" si="1"/>
        <v>-4.9170182450963454E-2</v>
      </c>
      <c r="I51">
        <f>G51-'1-st shimming'!F48</f>
        <v>-3.8470182450963411E-2</v>
      </c>
      <c r="J51">
        <f>-I51+$M$3*(C51-$C$6)</f>
        <v>-6.0232729127850521E-3</v>
      </c>
      <c r="K51">
        <f t="shared" si="3"/>
        <v>45</v>
      </c>
      <c r="M51">
        <f t="shared" si="2"/>
        <v>-2.3673181818168132E-2</v>
      </c>
    </row>
    <row r="52" spans="1:13" x14ac:dyDescent="0.25">
      <c r="A52">
        <v>67.389579999999995</v>
      </c>
      <c r="B52">
        <v>223.99997999999999</v>
      </c>
      <c r="C52">
        <v>1146.5083999999999</v>
      </c>
      <c r="E52">
        <f t="shared" si="0"/>
        <v>-1.1709090909732822E-3</v>
      </c>
      <c r="G52">
        <f t="shared" si="1"/>
        <v>-6.2442535250973277E-2</v>
      </c>
      <c r="I52">
        <f>G52-'1-st shimming'!F49</f>
        <v>-4.4142535250973183E-2</v>
      </c>
      <c r="J52">
        <f>-I52+$M$3*(C52-$C$6)</f>
        <v>-1.3396735036507387E-3</v>
      </c>
      <c r="K52">
        <f t="shared" si="3"/>
        <v>46</v>
      </c>
      <c r="M52">
        <f t="shared" si="2"/>
        <v>-3.1083181818175376E-2</v>
      </c>
    </row>
    <row r="53" spans="1:13" x14ac:dyDescent="0.25">
      <c r="A53">
        <v>67.464929999999995</v>
      </c>
      <c r="B53">
        <v>223.99997999999999</v>
      </c>
      <c r="C53">
        <v>1171.1812</v>
      </c>
      <c r="E53">
        <f t="shared" si="0"/>
        <v>8.0690909090321838E-3</v>
      </c>
      <c r="G53">
        <f t="shared" si="1"/>
        <v>-5.453486645096782E-2</v>
      </c>
      <c r="I53">
        <f>G53-'1-st shimming'!F50</f>
        <v>-3.6134866450967515E-2</v>
      </c>
      <c r="J53">
        <f>-I53+$M$3*(C53-$C$6)</f>
        <v>-1.0336079664938776E-2</v>
      </c>
      <c r="K53">
        <f t="shared" si="3"/>
        <v>47</v>
      </c>
      <c r="M53">
        <f t="shared" si="2"/>
        <v>4.4266818181824874E-2</v>
      </c>
    </row>
    <row r="54" spans="1:13" x14ac:dyDescent="0.25">
      <c r="A54">
        <v>67.376310000000004</v>
      </c>
      <c r="B54">
        <v>224.00005999999999</v>
      </c>
      <c r="C54">
        <v>1195.8543</v>
      </c>
      <c r="E54">
        <f t="shared" si="0"/>
        <v>-1.6709090909614588E-3</v>
      </c>
      <c r="G54">
        <f t="shared" si="1"/>
        <v>-6.5607213850961452E-2</v>
      </c>
      <c r="I54">
        <f>G54-'1-st shimming'!F51</f>
        <v>-4.4907213850961178E-2</v>
      </c>
      <c r="J54">
        <f>-I54+$M$3*(C54-$C$6)</f>
        <v>-2.5524816484223042E-3</v>
      </c>
      <c r="K54">
        <f t="shared" si="3"/>
        <v>48</v>
      </c>
      <c r="M54">
        <f t="shared" si="2"/>
        <v>-4.4353181818166831E-2</v>
      </c>
    </row>
    <row r="55" spans="1:13" x14ac:dyDescent="0.25">
      <c r="A55">
        <v>67.456729999999993</v>
      </c>
      <c r="B55">
        <v>223.99997999999999</v>
      </c>
      <c r="C55">
        <v>1220.5272</v>
      </c>
      <c r="E55">
        <f t="shared" si="0"/>
        <v>3.1090909090210062E-3</v>
      </c>
      <c r="G55">
        <f t="shared" si="1"/>
        <v>-6.2159550450978998E-2</v>
      </c>
      <c r="I55">
        <f>G55-'1-st shimming'!F52</f>
        <v>-4.5659550450978706E-2</v>
      </c>
      <c r="J55">
        <f>-I55+$M$3*(C55-$C$6)</f>
        <v>-2.7888864170854191E-3</v>
      </c>
      <c r="K55">
        <f t="shared" si="3"/>
        <v>49</v>
      </c>
      <c r="M55">
        <f t="shared" si="2"/>
        <v>3.6066818181822669E-2</v>
      </c>
    </row>
    <row r="56" spans="1:13" x14ac:dyDescent="0.25">
      <c r="A56">
        <v>67.449529999999996</v>
      </c>
      <c r="B56">
        <v>223.99997999999999</v>
      </c>
      <c r="C56">
        <v>1245.2001</v>
      </c>
      <c r="E56">
        <f t="shared" si="0"/>
        <v>9.790909090270361E-4</v>
      </c>
      <c r="G56">
        <f t="shared" si="1"/>
        <v>-6.5621887050972966E-2</v>
      </c>
      <c r="I56">
        <f>G56-'1-st shimming'!F53</f>
        <v>-4.5021887050972903E-2</v>
      </c>
      <c r="J56">
        <f>-I56+$M$3*(C56-$C$6)</f>
        <v>-4.4152911857718649E-3</v>
      </c>
      <c r="K56">
        <f t="shared" si="3"/>
        <v>50</v>
      </c>
      <c r="M56">
        <f t="shared" si="2"/>
        <v>2.8866818181825238E-2</v>
      </c>
    </row>
    <row r="57" spans="1:13" x14ac:dyDescent="0.25">
      <c r="A57">
        <v>67.392529999999994</v>
      </c>
      <c r="B57">
        <v>223.99997999999999</v>
      </c>
      <c r="C57">
        <v>1269.8732</v>
      </c>
      <c r="E57">
        <f t="shared" si="0"/>
        <v>-5.8209090909713268E-3</v>
      </c>
      <c r="G57">
        <f t="shared" si="1"/>
        <v>-7.3754234450971332E-2</v>
      </c>
      <c r="I57">
        <f>G57-'1-st shimming'!F54</f>
        <v>-4.8754234450971309E-2</v>
      </c>
      <c r="J57">
        <f>-I57+$M$3*(C57-$C$6)</f>
        <v>-1.6716931692506432E-3</v>
      </c>
      <c r="K57">
        <f t="shared" si="3"/>
        <v>51</v>
      </c>
      <c r="M57">
        <f t="shared" si="2"/>
        <v>-2.8133181818176922E-2</v>
      </c>
    </row>
    <row r="58" spans="1:13" x14ac:dyDescent="0.25">
      <c r="A58">
        <v>67.381029999999996</v>
      </c>
      <c r="B58">
        <v>223.99988999999999</v>
      </c>
      <c r="C58">
        <v>1294.546</v>
      </c>
      <c r="E58">
        <f t="shared" si="0"/>
        <v>-7.6209090909742372E-3</v>
      </c>
      <c r="G58">
        <f t="shared" si="1"/>
        <v>-7.6886565650974237E-2</v>
      </c>
      <c r="I58">
        <f>G58-'1-st shimming'!F55</f>
        <v>-4.9086565650974079E-2</v>
      </c>
      <c r="J58">
        <f>-I58+$M$3*(C58-$C$6)</f>
        <v>-2.3280993305302422E-3</v>
      </c>
      <c r="K58">
        <f t="shared" si="3"/>
        <v>52</v>
      </c>
      <c r="M58">
        <f t="shared" si="2"/>
        <v>-3.963318181817499E-2</v>
      </c>
    </row>
    <row r="59" spans="1:13" x14ac:dyDescent="0.25">
      <c r="A59">
        <v>67.41619</v>
      </c>
      <c r="B59">
        <v>224.00004000000001</v>
      </c>
      <c r="C59">
        <v>1319.2190000000001</v>
      </c>
      <c r="E59">
        <f t="shared" si="0"/>
        <v>-2.5770909090965688E-2</v>
      </c>
      <c r="G59">
        <f t="shared" si="1"/>
        <v>-9.6368907650965688E-2</v>
      </c>
      <c r="I59">
        <f>G59-'1-st shimming'!F56</f>
        <v>-5.4668907650965506E-2</v>
      </c>
      <c r="J59">
        <f>-I59+$M$3*(C59-$C$6)</f>
        <v>2.2654972933822681E-3</v>
      </c>
      <c r="K59">
        <f t="shared" si="3"/>
        <v>53</v>
      </c>
      <c r="M59">
        <f t="shared" si="2"/>
        <v>-4.4731818181702465E-3</v>
      </c>
    </row>
    <row r="60" spans="1:13" x14ac:dyDescent="0.25">
      <c r="A60">
        <v>67.411929999999998</v>
      </c>
      <c r="B60">
        <v>223.99997999999999</v>
      </c>
      <c r="C60">
        <v>1343.8918000000001</v>
      </c>
      <c r="E60">
        <f t="shared" si="0"/>
        <v>-2.661090909097652E-2</v>
      </c>
      <c r="G60">
        <f t="shared" si="1"/>
        <v>-9.8541238850976529E-2</v>
      </c>
      <c r="I60">
        <f>G60-'1-st shimming'!F57</f>
        <v>-5.1841238850976454E-2</v>
      </c>
      <c r="J60">
        <f>-I60+$M$3*(C60-$C$6)</f>
        <v>-1.5509088678891531E-3</v>
      </c>
      <c r="K60">
        <f t="shared" si="3"/>
        <v>54</v>
      </c>
      <c r="M60">
        <f t="shared" si="2"/>
        <v>-8.7331818181723975E-3</v>
      </c>
    </row>
    <row r="61" spans="1:13" x14ac:dyDescent="0.25">
      <c r="A61">
        <v>67.439130000000006</v>
      </c>
      <c r="B61">
        <v>223.99987999999999</v>
      </c>
      <c r="C61">
        <v>1368.5648000000001</v>
      </c>
      <c r="E61">
        <f t="shared" si="0"/>
        <v>3.9090909090191417E-3</v>
      </c>
      <c r="G61">
        <f t="shared" si="1"/>
        <v>-6.9353580850980867E-2</v>
      </c>
      <c r="I61">
        <f>G61-'1-st shimming'!F58</f>
        <v>-5.6753580850980812E-2</v>
      </c>
      <c r="J61">
        <f>-I61+$M$3*(C61-$C$6)</f>
        <v>2.3726877560362875E-3</v>
      </c>
      <c r="K61">
        <f t="shared" si="3"/>
        <v>55</v>
      </c>
      <c r="M61">
        <f t="shared" si="2"/>
        <v>1.8466818181835265E-2</v>
      </c>
    </row>
    <row r="62" spans="1:13" x14ac:dyDescent="0.25">
      <c r="A62">
        <v>67.389290000000003</v>
      </c>
      <c r="B62">
        <v>223.99997999999999</v>
      </c>
      <c r="C62">
        <v>1393.2379000000001</v>
      </c>
      <c r="E62">
        <f t="shared" si="0"/>
        <v>-9.4709090909645965E-3</v>
      </c>
      <c r="G62">
        <f t="shared" si="1"/>
        <v>-8.4065928250964594E-2</v>
      </c>
      <c r="I62">
        <f>G62-'1-st shimming'!F59</f>
        <v>-5.27659282509646E-2</v>
      </c>
      <c r="J62">
        <f>-I62+$M$3*(C62-$C$6)</f>
        <v>-2.6037142274571087E-3</v>
      </c>
      <c r="K62">
        <f t="shared" si="3"/>
        <v>56</v>
      </c>
      <c r="M62">
        <f t="shared" si="2"/>
        <v>-3.137318181816795E-2</v>
      </c>
    </row>
    <row r="63" spans="1:13" x14ac:dyDescent="0.25">
      <c r="A63">
        <v>67.415030000000002</v>
      </c>
      <c r="B63">
        <v>223.99997999999999</v>
      </c>
      <c r="C63">
        <v>1417.9106999999999</v>
      </c>
      <c r="E63">
        <f t="shared" si="0"/>
        <v>4.109090909025781E-3</v>
      </c>
      <c r="G63">
        <f t="shared" si="1"/>
        <v>-7.1818259450974212E-2</v>
      </c>
      <c r="I63">
        <f>G63-'1-st shimming'!F60</f>
        <v>-5.641825945097402E-2</v>
      </c>
      <c r="J63">
        <f>-I63+$M$3*(C63-$C$6)</f>
        <v>5.9879611269950117E-5</v>
      </c>
      <c r="K63">
        <f t="shared" si="3"/>
        <v>57</v>
      </c>
      <c r="M63">
        <f t="shared" si="2"/>
        <v>-5.6331818181689641E-3</v>
      </c>
    </row>
    <row r="64" spans="1:13" x14ac:dyDescent="0.25">
      <c r="A64">
        <v>67.338080000000005</v>
      </c>
      <c r="B64">
        <v>223.99997999999999</v>
      </c>
      <c r="C64">
        <v>1442.5838000000001</v>
      </c>
      <c r="E64">
        <f t="shared" si="0"/>
        <v>-1.7470909090974374E-2</v>
      </c>
      <c r="G64">
        <f t="shared" si="1"/>
        <v>-9.4730606850974383E-2</v>
      </c>
      <c r="I64">
        <f>G64-'1-st shimming'!F61</f>
        <v>-5.9630606850974363E-2</v>
      </c>
      <c r="J64">
        <f>-I64+$M$3*(C64-$C$6)</f>
        <v>2.2834776277930943E-3</v>
      </c>
      <c r="K64">
        <f t="shared" si="3"/>
        <v>58</v>
      </c>
      <c r="M64">
        <f t="shared" si="2"/>
        <v>-8.2583181818165485E-2</v>
      </c>
    </row>
    <row r="65" spans="1:13" x14ac:dyDescent="0.25">
      <c r="A65">
        <v>67.435429999999997</v>
      </c>
      <c r="B65">
        <v>223.99997999999999</v>
      </c>
      <c r="C65">
        <v>1467.2566999999999</v>
      </c>
      <c r="E65">
        <f t="shared" si="0"/>
        <v>6.2690909090292735E-3</v>
      </c>
      <c r="G65">
        <f t="shared" si="1"/>
        <v>-7.232294345097072E-2</v>
      </c>
      <c r="I65">
        <f>G65-'1-st shimming'!F62</f>
        <v>-6.3122943450970734E-2</v>
      </c>
      <c r="J65">
        <f>-I65+$M$3*(C65-$C$6)</f>
        <v>4.787072859108836E-3</v>
      </c>
      <c r="K65">
        <f t="shared" si="3"/>
        <v>59</v>
      </c>
      <c r="M65">
        <f t="shared" si="2"/>
        <v>1.4766818181826125E-2</v>
      </c>
    </row>
    <row r="66" spans="1:13" x14ac:dyDescent="0.25">
      <c r="A66">
        <v>67.376429999999999</v>
      </c>
      <c r="B66">
        <v>223.99997999999999</v>
      </c>
      <c r="C66">
        <v>1491.9296999999999</v>
      </c>
      <c r="E66">
        <f t="shared" si="0"/>
        <v>-2.2270909090963187E-2</v>
      </c>
      <c r="G66">
        <f t="shared" si="1"/>
        <v>-0.10219528545096318</v>
      </c>
      <c r="I66">
        <f>G66-'1-st shimming'!F63</f>
        <v>-6.5595285450963103E-2</v>
      </c>
      <c r="J66">
        <f>-I66+$M$3*(C66-$C$6)</f>
        <v>6.2706694830222884E-3</v>
      </c>
      <c r="K66">
        <f t="shared" si="3"/>
        <v>60</v>
      </c>
      <c r="M66">
        <f t="shared" si="2"/>
        <v>-4.4233181818171374E-2</v>
      </c>
    </row>
    <row r="67" spans="1:13" x14ac:dyDescent="0.25">
      <c r="A67">
        <v>67.449929999999995</v>
      </c>
      <c r="B67">
        <v>223.99997999999999</v>
      </c>
      <c r="C67">
        <v>1516.6025999999999</v>
      </c>
      <c r="E67">
        <f t="shared" si="0"/>
        <v>-6.9709090909668703E-3</v>
      </c>
      <c r="G67">
        <f t="shared" si="1"/>
        <v>-8.8227622050966861E-2</v>
      </c>
      <c r="I67">
        <f>G67-'1-st shimming'!F64</f>
        <v>-6.532762205096683E-2</v>
      </c>
      <c r="J67">
        <f>-I67+$M$3*(C67-$C$6)</f>
        <v>5.014264714345372E-3</v>
      </c>
      <c r="K67">
        <f t="shared" si="3"/>
        <v>61</v>
      </c>
      <c r="M67">
        <f t="shared" si="2"/>
        <v>2.9266818181824306E-2</v>
      </c>
    </row>
    <row r="68" spans="1:13" x14ac:dyDescent="0.25">
      <c r="A68">
        <v>67.406829999999999</v>
      </c>
      <c r="B68">
        <v>223.99997999999999</v>
      </c>
      <c r="C68">
        <v>1541.2755999999999</v>
      </c>
      <c r="E68">
        <f t="shared" si="0"/>
        <v>-7.2709090909768292E-3</v>
      </c>
      <c r="G68">
        <f t="shared" si="1"/>
        <v>-8.985996405097682E-2</v>
      </c>
      <c r="I68">
        <f>G68-'1-st shimming'!F65</f>
        <v>-6.7759964050976701E-2</v>
      </c>
      <c r="J68">
        <f>-I68+$M$3*(C68-$C$6)</f>
        <v>6.4578613382763259E-3</v>
      </c>
      <c r="K68">
        <f t="shared" si="3"/>
        <v>62</v>
      </c>
      <c r="M68">
        <f t="shared" si="2"/>
        <v>-1.383318181817117E-2</v>
      </c>
    </row>
    <row r="69" spans="1:13" x14ac:dyDescent="0.25">
      <c r="A69">
        <v>67.379230000000007</v>
      </c>
      <c r="B69">
        <v>223.99997999999999</v>
      </c>
      <c r="C69">
        <v>1565.9485999999999</v>
      </c>
      <c r="E69">
        <f t="shared" si="0"/>
        <v>1.3229090909021579E-2</v>
      </c>
      <c r="G69">
        <f t="shared" si="1"/>
        <v>-7.0692306050978412E-2</v>
      </c>
      <c r="I69">
        <f>G69-'1-st shimming'!F66</f>
        <v>-7.3492306050978437E-2</v>
      </c>
      <c r="J69">
        <f>-I69+$M$3*(C69-$C$6)</f>
        <v>1.1201457962199152E-2</v>
      </c>
      <c r="K69">
        <f t="shared" si="3"/>
        <v>63</v>
      </c>
      <c r="M69">
        <f t="shared" si="2"/>
        <v>-4.1433181818163689E-2</v>
      </c>
    </row>
    <row r="70" spans="1:13" x14ac:dyDescent="0.25">
      <c r="A70">
        <v>67.417230000000004</v>
      </c>
      <c r="B70">
        <v>223.99997999999999</v>
      </c>
      <c r="C70">
        <v>1590.6215</v>
      </c>
      <c r="E70">
        <f t="shared" si="0"/>
        <v>-3.0370909090976284E-2</v>
      </c>
      <c r="G70">
        <f t="shared" si="1"/>
        <v>-0.11562464265097629</v>
      </c>
      <c r="I70">
        <f>G70-'1-st shimming'!F67</f>
        <v>-7.2824642650976004E-2</v>
      </c>
      <c r="J70">
        <f>-I70+$M$3*(C70-$C$6)</f>
        <v>9.545053193516076E-3</v>
      </c>
      <c r="K70">
        <f t="shared" si="3"/>
        <v>64</v>
      </c>
      <c r="M70">
        <f t="shared" si="2"/>
        <v>-3.433181818166986E-3</v>
      </c>
    </row>
    <row r="71" spans="1:13" x14ac:dyDescent="0.25">
      <c r="A71">
        <v>67.42653</v>
      </c>
      <c r="B71">
        <v>223.99997999999999</v>
      </c>
      <c r="C71">
        <v>1615.2943</v>
      </c>
      <c r="E71">
        <f t="shared" ref="E71:E124" si="4">B203-$F$6</f>
        <v>5.6790909090409514E-3</v>
      </c>
      <c r="G71">
        <f t="shared" ref="G71:G134" si="5">-(C71-$C$6)*0.000054+0.000016+E71</f>
        <v>-8.0906973850959046E-2</v>
      </c>
      <c r="I71">
        <f>G71-'1-st shimming'!F68</f>
        <v>-7.8206973850959011E-2</v>
      </c>
      <c r="J71">
        <f>-I71+$M$3*(C71-$C$6)</f>
        <v>1.3938647032216714E-2</v>
      </c>
      <c r="K71">
        <f t="shared" si="3"/>
        <v>65</v>
      </c>
      <c r="M71">
        <f t="shared" ref="M71:M134" si="6">A71-$O$3</f>
        <v>5.8668181818291032E-3</v>
      </c>
    </row>
    <row r="72" spans="1:13" x14ac:dyDescent="0.25">
      <c r="A72">
        <v>67.399829999999994</v>
      </c>
      <c r="B72">
        <v>223.99997999999999</v>
      </c>
      <c r="C72">
        <v>1639.9674</v>
      </c>
      <c r="E72">
        <f t="shared" si="4"/>
        <v>-5.5209090909613678E-3</v>
      </c>
      <c r="G72">
        <f t="shared" si="5"/>
        <v>-9.3439321250961369E-2</v>
      </c>
      <c r="I72">
        <f>G72-'1-st shimming'!F69</f>
        <v>-0.11533932125096129</v>
      </c>
      <c r="J72">
        <f>-I72+$M$3*(C72-$C$6)</f>
        <v>5.00822450487418E-2</v>
      </c>
      <c r="K72">
        <f t="shared" si="3"/>
        <v>66</v>
      </c>
      <c r="M72">
        <f t="shared" si="6"/>
        <v>-2.0833181818176172E-2</v>
      </c>
    </row>
    <row r="73" spans="1:13" x14ac:dyDescent="0.25">
      <c r="A73">
        <v>67.434830000000005</v>
      </c>
      <c r="B73">
        <v>223.99997999999999</v>
      </c>
      <c r="C73">
        <v>1664.6404</v>
      </c>
      <c r="E73">
        <f t="shared" si="4"/>
        <v>2.7909090903222022E-4</v>
      </c>
      <c r="G73">
        <f t="shared" si="5"/>
        <v>-8.8971663250967781E-2</v>
      </c>
      <c r="I73">
        <f>G73-'1-st shimming'!F70</f>
        <v>-0.1097716632509676</v>
      </c>
      <c r="J73">
        <f>-I73+$M$3*(C73-$C$6)</f>
        <v>4.3525841672669194E-2</v>
      </c>
      <c r="K73">
        <f t="shared" si="3"/>
        <v>67</v>
      </c>
      <c r="M73">
        <f t="shared" si="6"/>
        <v>1.4166818181834628E-2</v>
      </c>
    </row>
    <row r="74" spans="1:13" x14ac:dyDescent="0.25">
      <c r="A74">
        <v>67.363230000000001</v>
      </c>
      <c r="B74">
        <v>223.99997999999999</v>
      </c>
      <c r="C74">
        <v>1689.3133</v>
      </c>
      <c r="E74">
        <f t="shared" si="4"/>
        <v>1.9909090903524884E-4</v>
      </c>
      <c r="G74">
        <f t="shared" si="5"/>
        <v>-9.038399985096475E-2</v>
      </c>
      <c r="I74">
        <f>G74-'1-st shimming'!F71</f>
        <v>-0.10818399985096445</v>
      </c>
      <c r="J74">
        <f>-I74+$M$3*(C74-$C$6)</f>
        <v>4.0949436903985406E-2</v>
      </c>
      <c r="K74">
        <f t="shared" si="3"/>
        <v>68</v>
      </c>
      <c r="M74">
        <f t="shared" si="6"/>
        <v>-5.7433181818169032E-2</v>
      </c>
    </row>
    <row r="75" spans="1:13" x14ac:dyDescent="0.25">
      <c r="A75">
        <v>67.405230000000003</v>
      </c>
      <c r="B75">
        <v>223.99997999999999</v>
      </c>
      <c r="C75">
        <v>1713.9864</v>
      </c>
      <c r="E75">
        <f t="shared" si="4"/>
        <v>-1.7570909090977693E-2</v>
      </c>
      <c r="G75">
        <f t="shared" si="5"/>
        <v>-0.10948634725097769</v>
      </c>
      <c r="I75">
        <f>G75-'1-st shimming'!F72</f>
        <v>-0.10718634725097761</v>
      </c>
      <c r="J75">
        <f>-I75+$M$3*(C75-$C$6)</f>
        <v>3.8963034920521389E-2</v>
      </c>
      <c r="K75">
        <f t="shared" ref="K75:K133" si="7">K74+1</f>
        <v>69</v>
      </c>
      <c r="M75">
        <f t="shared" si="6"/>
        <v>-1.5433181818167441E-2</v>
      </c>
    </row>
    <row r="76" spans="1:13" x14ac:dyDescent="0.25">
      <c r="A76">
        <v>67.342830000000006</v>
      </c>
      <c r="B76">
        <v>223.99997999999999</v>
      </c>
      <c r="C76">
        <v>1738.6593</v>
      </c>
      <c r="E76">
        <f t="shared" si="4"/>
        <v>-1.3270909090977057E-2</v>
      </c>
      <c r="G76">
        <f t="shared" si="5"/>
        <v>-0.10651868385097706</v>
      </c>
      <c r="I76">
        <f>G76-'1-st shimming'!F73</f>
        <v>-0.10431868385097674</v>
      </c>
      <c r="J76">
        <f>-I76+$M$3*(C76-$C$6)</f>
        <v>3.5106630151839874E-2</v>
      </c>
      <c r="K76">
        <f t="shared" si="7"/>
        <v>70</v>
      </c>
      <c r="M76">
        <f t="shared" si="6"/>
        <v>-7.7833181818164121E-2</v>
      </c>
    </row>
    <row r="77" spans="1:13" x14ac:dyDescent="0.25">
      <c r="A77">
        <v>67.413830000000004</v>
      </c>
      <c r="B77">
        <v>223.99997999999999</v>
      </c>
      <c r="C77">
        <v>1763.3322000000001</v>
      </c>
      <c r="E77">
        <f t="shared" si="4"/>
        <v>8.090909090299192E-4</v>
      </c>
      <c r="G77">
        <f t="shared" si="5"/>
        <v>-9.3771020450970077E-2</v>
      </c>
      <c r="I77">
        <f>G77-'1-st shimming'!F74</f>
        <v>-0.10617102045096993</v>
      </c>
      <c r="J77">
        <f>-I77+$M$3*(C77-$C$6)</f>
        <v>3.5970225383152421E-2</v>
      </c>
      <c r="K77">
        <f t="shared" si="7"/>
        <v>71</v>
      </c>
      <c r="M77">
        <f t="shared" si="6"/>
        <v>-6.8331818181661674E-3</v>
      </c>
    </row>
    <row r="78" spans="1:13" x14ac:dyDescent="0.25">
      <c r="A78">
        <v>67.369990000000001</v>
      </c>
      <c r="B78">
        <v>224.00003000000001</v>
      </c>
      <c r="C78">
        <v>1788.0052000000001</v>
      </c>
      <c r="E78">
        <f t="shared" si="4"/>
        <v>3.629090909015531E-3</v>
      </c>
      <c r="G78">
        <f t="shared" si="5"/>
        <v>-9.2283362450984466E-2</v>
      </c>
      <c r="I78">
        <f>G78-'1-st shimming'!F75</f>
        <v>-0.10278336245098431</v>
      </c>
      <c r="J78">
        <f>-I78+$M$3*(C78-$C$6)</f>
        <v>3.1593822007087879E-2</v>
      </c>
      <c r="K78">
        <f t="shared" si="7"/>
        <v>72</v>
      </c>
      <c r="M78">
        <f t="shared" si="6"/>
        <v>-5.0673181818169155E-2</v>
      </c>
    </row>
    <row r="79" spans="1:13" x14ac:dyDescent="0.25">
      <c r="A79">
        <v>67.416129999999995</v>
      </c>
      <c r="B79">
        <v>223.99997999999999</v>
      </c>
      <c r="C79">
        <v>1812.6781000000001</v>
      </c>
      <c r="E79">
        <f t="shared" si="4"/>
        <v>-6.2709090909720544E-3</v>
      </c>
      <c r="G79">
        <f t="shared" si="5"/>
        <v>-0.10351569905097206</v>
      </c>
      <c r="I79">
        <f>G79-'1-st shimming'!F76</f>
        <v>-0.10241569905097185</v>
      </c>
      <c r="J79">
        <f>-I79+$M$3*(C79-$C$6)</f>
        <v>3.0237417238394779E-2</v>
      </c>
      <c r="K79">
        <f t="shared" si="7"/>
        <v>73</v>
      </c>
      <c r="M79">
        <f t="shared" si="6"/>
        <v>-4.5331818181750805E-3</v>
      </c>
    </row>
    <row r="80" spans="1:13" x14ac:dyDescent="0.25">
      <c r="A80">
        <v>67.366389999999996</v>
      </c>
      <c r="B80">
        <v>223.99997999999999</v>
      </c>
      <c r="C80">
        <v>1837.3508999999999</v>
      </c>
      <c r="E80">
        <f t="shared" si="4"/>
        <v>-4.0709090909842871E-3</v>
      </c>
      <c r="G80">
        <f t="shared" si="5"/>
        <v>-0.10264803025098428</v>
      </c>
      <c r="I80">
        <f>G80-'1-st shimming'!F77</f>
        <v>-9.8448030250984184E-2</v>
      </c>
      <c r="J80">
        <f>-I80+$M$3*(C80-$C$6)</f>
        <v>2.5281011077124743E-2</v>
      </c>
      <c r="K80">
        <f t="shared" si="7"/>
        <v>74</v>
      </c>
      <c r="M80">
        <f t="shared" si="6"/>
        <v>-5.4273181818174976E-2</v>
      </c>
    </row>
    <row r="81" spans="1:13" x14ac:dyDescent="0.25">
      <c r="A81">
        <v>67.414330000000007</v>
      </c>
      <c r="B81">
        <v>223.99997999999999</v>
      </c>
      <c r="C81">
        <v>1862.0239999999999</v>
      </c>
      <c r="E81">
        <f t="shared" si="4"/>
        <v>-1.5970909090981422E-2</v>
      </c>
      <c r="G81">
        <f t="shared" si="5"/>
        <v>-0.11588037765098141</v>
      </c>
      <c r="I81">
        <f>G81-'1-st shimming'!F78</f>
        <v>-9.8080377650981043E-2</v>
      </c>
      <c r="J81">
        <f>-I81+$M$3*(C81-$C$6)</f>
        <v>2.3924609093644425E-2</v>
      </c>
      <c r="K81">
        <f t="shared" si="7"/>
        <v>75</v>
      </c>
      <c r="M81">
        <f t="shared" si="6"/>
        <v>-6.33318181816378E-3</v>
      </c>
    </row>
    <row r="82" spans="1:13" x14ac:dyDescent="0.25">
      <c r="A82">
        <v>67.386629999999997</v>
      </c>
      <c r="B82">
        <v>224.00005999999999</v>
      </c>
      <c r="C82">
        <v>1886.6968999999999</v>
      </c>
      <c r="E82">
        <f t="shared" si="4"/>
        <v>-1.3790909090971581E-2</v>
      </c>
      <c r="G82">
        <f t="shared" si="5"/>
        <v>-0.11503271425097157</v>
      </c>
      <c r="I82">
        <f>G82-'1-st shimming'!F79</f>
        <v>-9.8132714250971323E-2</v>
      </c>
      <c r="J82">
        <f>-I82+$M$3*(C82-$C$6)</f>
        <v>2.2988204324954062E-2</v>
      </c>
      <c r="K82">
        <f t="shared" si="7"/>
        <v>76</v>
      </c>
      <c r="M82">
        <f t="shared" si="6"/>
        <v>-3.403318181817383E-2</v>
      </c>
    </row>
    <row r="83" spans="1:13" x14ac:dyDescent="0.25">
      <c r="A83">
        <v>67.385429999999999</v>
      </c>
      <c r="B83">
        <v>223.99997999999999</v>
      </c>
      <c r="C83">
        <v>1911.3698999999999</v>
      </c>
      <c r="E83">
        <f t="shared" si="4"/>
        <v>-4.3090909096576979E-4</v>
      </c>
      <c r="G83">
        <f t="shared" si="5"/>
        <v>-0.10300505625096576</v>
      </c>
      <c r="I83">
        <f>G83-'1-st shimming'!F80</f>
        <v>-9.7605056250965799E-2</v>
      </c>
      <c r="J83">
        <f>-I83+$M$3*(C83-$C$6)</f>
        <v>2.1471800948869621E-2</v>
      </c>
      <c r="K83">
        <f t="shared" si="7"/>
        <v>77</v>
      </c>
      <c r="M83">
        <f t="shared" si="6"/>
        <v>-3.5233181818171033E-2</v>
      </c>
    </row>
    <row r="84" spans="1:13" x14ac:dyDescent="0.25">
      <c r="A84">
        <v>67.379630000000006</v>
      </c>
      <c r="B84">
        <v>223.99997999999999</v>
      </c>
      <c r="C84">
        <v>1936.0428999999999</v>
      </c>
      <c r="E84">
        <f t="shared" si="4"/>
        <v>-1.8309090909838233E-3</v>
      </c>
      <c r="G84">
        <f t="shared" si="5"/>
        <v>-0.10573739825098381</v>
      </c>
      <c r="I84">
        <f>G84-'1-st shimming'!F81</f>
        <v>-9.7337398250983739E-2</v>
      </c>
      <c r="J84">
        <f>-I84+$M$3*(C84-$C$6)</f>
        <v>2.0215397572808644E-2</v>
      </c>
      <c r="K84">
        <f t="shared" si="7"/>
        <v>78</v>
      </c>
      <c r="M84">
        <f t="shared" si="6"/>
        <v>-4.1033181818164621E-2</v>
      </c>
    </row>
    <row r="85" spans="1:13" x14ac:dyDescent="0.25">
      <c r="A85">
        <v>67.394030000000001</v>
      </c>
      <c r="B85">
        <v>224.00006999999999</v>
      </c>
      <c r="C85">
        <v>1960.7157999999999</v>
      </c>
      <c r="E85">
        <f t="shared" si="4"/>
        <v>-4.8709090909824226E-3</v>
      </c>
      <c r="G85">
        <f t="shared" si="5"/>
        <v>-0.11010973485098242</v>
      </c>
      <c r="I85">
        <f>G85-'1-st shimming'!F82</f>
        <v>-9.7109734850982413E-2</v>
      </c>
      <c r="J85">
        <f>-I85+$M$3*(C85-$C$6)</f>
        <v>1.8998992804126674E-2</v>
      </c>
      <c r="K85">
        <f t="shared" si="7"/>
        <v>79</v>
      </c>
      <c r="M85">
        <f t="shared" si="6"/>
        <v>-2.663318181816976E-2</v>
      </c>
    </row>
    <row r="86" spans="1:13" x14ac:dyDescent="0.25">
      <c r="A86">
        <v>67.376329999999996</v>
      </c>
      <c r="B86">
        <v>224.00004999999999</v>
      </c>
      <c r="C86">
        <v>1985.3887999999999</v>
      </c>
      <c r="E86">
        <f t="shared" si="4"/>
        <v>-4.5709090909724637E-3</v>
      </c>
      <c r="G86">
        <f t="shared" si="5"/>
        <v>-0.11114207685097247</v>
      </c>
      <c r="I86">
        <f>G86-'1-st shimming'!F83</f>
        <v>-9.514207685097234E-2</v>
      </c>
      <c r="J86">
        <f>-I86+$M$3*(C86-$C$6)</f>
        <v>1.6042589428037685E-2</v>
      </c>
      <c r="K86">
        <f t="shared" si="7"/>
        <v>80</v>
      </c>
      <c r="M86">
        <f t="shared" si="6"/>
        <v>-4.4333181818174694E-2</v>
      </c>
    </row>
    <row r="87" spans="1:13" x14ac:dyDescent="0.25">
      <c r="A87">
        <v>67.379800000000003</v>
      </c>
      <c r="B87">
        <v>223.99997999999999</v>
      </c>
      <c r="C87">
        <v>2010.0616</v>
      </c>
      <c r="E87">
        <f t="shared" si="4"/>
        <v>2.9290909090207151E-3</v>
      </c>
      <c r="G87">
        <f t="shared" si="5"/>
        <v>-0.10497440805097928</v>
      </c>
      <c r="I87">
        <f>G87-'1-st shimming'!F84</f>
        <v>-9.1074408050979147E-2</v>
      </c>
      <c r="J87">
        <f>-I87+$M$3*(C87-$C$6)</f>
        <v>1.0986183266762123E-2</v>
      </c>
      <c r="K87">
        <f t="shared" si="7"/>
        <v>81</v>
      </c>
      <c r="M87">
        <f t="shared" si="6"/>
        <v>-4.0863181818167504E-2</v>
      </c>
    </row>
    <row r="88" spans="1:13" x14ac:dyDescent="0.25">
      <c r="A88">
        <v>67.412629999999993</v>
      </c>
      <c r="B88">
        <v>223.99988999999999</v>
      </c>
      <c r="C88">
        <v>2034.7347</v>
      </c>
      <c r="E88">
        <f t="shared" si="4"/>
        <v>-9.8109090909588303E-3</v>
      </c>
      <c r="G88">
        <f t="shared" si="5"/>
        <v>-0.11904675545095883</v>
      </c>
      <c r="I88">
        <f>G88-'1-st shimming'!F85</f>
        <v>-9.0746755450958505E-2</v>
      </c>
      <c r="J88">
        <f>-I88+$M$3*(C88-$C$6)</f>
        <v>9.6697812832642893E-3</v>
      </c>
      <c r="K88">
        <f t="shared" si="7"/>
        <v>82</v>
      </c>
      <c r="M88">
        <f t="shared" si="6"/>
        <v>-8.0331818181775816E-3</v>
      </c>
    </row>
    <row r="89" spans="1:13" x14ac:dyDescent="0.25">
      <c r="A89">
        <v>67.393730000000005</v>
      </c>
      <c r="B89">
        <v>223.99997999999999</v>
      </c>
      <c r="C89">
        <v>2059.4076</v>
      </c>
      <c r="E89">
        <f t="shared" si="4"/>
        <v>-5.5109090909581937E-3</v>
      </c>
      <c r="G89">
        <f t="shared" si="5"/>
        <v>-0.11607909205095819</v>
      </c>
      <c r="I89">
        <f>G89-'1-st shimming'!F86</f>
        <v>-8.8179092050957822E-2</v>
      </c>
      <c r="J89">
        <f>-I89+$M$3*(C89-$C$6)</f>
        <v>6.1133765145829772E-3</v>
      </c>
      <c r="K89">
        <f t="shared" si="7"/>
        <v>83</v>
      </c>
      <c r="M89">
        <f t="shared" si="6"/>
        <v>-2.6933181818165508E-2</v>
      </c>
    </row>
    <row r="90" spans="1:13" x14ac:dyDescent="0.25">
      <c r="A90">
        <v>67.398529999999994</v>
      </c>
      <c r="B90">
        <v>223.99997999999999</v>
      </c>
      <c r="C90">
        <v>2084.0805999999998</v>
      </c>
      <c r="E90">
        <f t="shared" si="4"/>
        <v>-1.5010909090960922E-2</v>
      </c>
      <c r="G90">
        <f t="shared" si="5"/>
        <v>-0.12691143405096089</v>
      </c>
      <c r="I90">
        <f>G90-'1-st shimming'!F87</f>
        <v>-8.9011434050960736E-2</v>
      </c>
      <c r="J90">
        <f>-I90+$M$3*(C90-$C$6)</f>
        <v>5.956973138506988E-3</v>
      </c>
      <c r="K90">
        <f t="shared" si="7"/>
        <v>84</v>
      </c>
      <c r="M90">
        <f t="shared" si="6"/>
        <v>-2.2133181818176695E-2</v>
      </c>
    </row>
    <row r="91" spans="1:13" x14ac:dyDescent="0.25">
      <c r="A91">
        <v>67.374700000000004</v>
      </c>
      <c r="B91">
        <v>223.99997999999999</v>
      </c>
      <c r="C91">
        <v>2108.7536</v>
      </c>
      <c r="E91">
        <f t="shared" si="4"/>
        <v>2.909090903813194E-5</v>
      </c>
      <c r="G91">
        <f t="shared" si="5"/>
        <v>-0.11320377605096185</v>
      </c>
      <c r="I91">
        <f>G91-'1-st shimming'!F88</f>
        <v>-8.5503776050961905E-2</v>
      </c>
      <c r="J91">
        <f>-I91+$M$3*(C91-$C$6)</f>
        <v>1.4605697624292396E-3</v>
      </c>
      <c r="K91">
        <f t="shared" si="7"/>
        <v>85</v>
      </c>
      <c r="M91">
        <f t="shared" si="6"/>
        <v>-4.5963181818166277E-2</v>
      </c>
    </row>
    <row r="92" spans="1:13" x14ac:dyDescent="0.25">
      <c r="A92">
        <v>67.376729999999995</v>
      </c>
      <c r="B92">
        <v>224.00004999999999</v>
      </c>
      <c r="C92">
        <v>2133.4263999999998</v>
      </c>
      <c r="E92">
        <f t="shared" si="4"/>
        <v>-2.1809090909812312E-3</v>
      </c>
      <c r="G92">
        <f t="shared" si="5"/>
        <v>-0.11674610725098121</v>
      </c>
      <c r="I92">
        <f>G92-'1-st shimming'!F89</f>
        <v>-8.674610725098085E-2</v>
      </c>
      <c r="J92">
        <f>-I92+$M$3*(C92-$C$6)</f>
        <v>1.7141636011658162E-3</v>
      </c>
      <c r="K92">
        <f t="shared" si="7"/>
        <v>86</v>
      </c>
      <c r="M92">
        <f t="shared" si="6"/>
        <v>-4.3933181818175626E-2</v>
      </c>
    </row>
    <row r="93" spans="1:13" x14ac:dyDescent="0.25">
      <c r="A93">
        <v>67.394329999999997</v>
      </c>
      <c r="B93">
        <v>223.99997999999999</v>
      </c>
      <c r="C93">
        <v>2158.0994000000001</v>
      </c>
      <c r="E93">
        <f t="shared" si="4"/>
        <v>-1.3980909090975047E-2</v>
      </c>
      <c r="G93">
        <f t="shared" si="5"/>
        <v>-0.12987844925097503</v>
      </c>
      <c r="I93">
        <f>G93-'1-st shimming'!F90</f>
        <v>-8.3878449250974652E-2</v>
      </c>
      <c r="J93">
        <f>-I93+$M$3*(C93-$C$6)</f>
        <v>-2.1422397749192995E-3</v>
      </c>
      <c r="K93">
        <f t="shared" si="7"/>
        <v>87</v>
      </c>
      <c r="M93">
        <f t="shared" si="6"/>
        <v>-2.6333181818174012E-2</v>
      </c>
    </row>
    <row r="94" spans="1:13" x14ac:dyDescent="0.25">
      <c r="A94">
        <v>67.434229999999999</v>
      </c>
      <c r="B94">
        <v>223.99997999999999</v>
      </c>
      <c r="C94">
        <v>2182.7721999999999</v>
      </c>
      <c r="E94">
        <f t="shared" si="4"/>
        <v>-1.6709090909614588E-3</v>
      </c>
      <c r="G94">
        <f t="shared" si="5"/>
        <v>-0.11890078045096143</v>
      </c>
      <c r="I94">
        <f>G94-'1-st shimming'!F91</f>
        <v>-8.9300780450961473E-2</v>
      </c>
      <c r="J94">
        <f>-I94+$M$3*(C94-$C$6)</f>
        <v>2.2913540637851532E-3</v>
      </c>
      <c r="K94">
        <f t="shared" si="7"/>
        <v>88</v>
      </c>
      <c r="M94">
        <f t="shared" si="6"/>
        <v>1.3566818181828921E-2</v>
      </c>
    </row>
    <row r="95" spans="1:13" x14ac:dyDescent="0.25">
      <c r="A95">
        <v>67.452029999999993</v>
      </c>
      <c r="B95">
        <v>223.99997999999999</v>
      </c>
      <c r="C95">
        <v>2207.4454000000001</v>
      </c>
      <c r="E95">
        <f t="shared" si="4"/>
        <v>-1.9370909090980604E-2</v>
      </c>
      <c r="G95">
        <f t="shared" si="5"/>
        <v>-0.13793313325098061</v>
      </c>
      <c r="I95">
        <f>G95-'1-st shimming'!F92</f>
        <v>-8.7933133250980233E-2</v>
      </c>
      <c r="J95">
        <f>-I95+$M$3*(C95-$C$6)</f>
        <v>-6.5046527071552229E-5</v>
      </c>
      <c r="K95">
        <f t="shared" si="7"/>
        <v>89</v>
      </c>
      <c r="M95">
        <f t="shared" si="6"/>
        <v>3.1366818181822964E-2</v>
      </c>
    </row>
    <row r="96" spans="1:13" x14ac:dyDescent="0.25">
      <c r="A96">
        <v>67.390929999999997</v>
      </c>
      <c r="B96">
        <v>223.99997999999999</v>
      </c>
      <c r="C96">
        <v>2232.1183000000001</v>
      </c>
      <c r="E96">
        <f t="shared" si="4"/>
        <v>-1.3709090909799215E-3</v>
      </c>
      <c r="G96">
        <f t="shared" si="5"/>
        <v>-0.12126546985097991</v>
      </c>
      <c r="I96">
        <f>G96-'1-st shimming'!F93</f>
        <v>-8.3765469850979712E-2</v>
      </c>
      <c r="J96">
        <f>-I96+$M$3*(C96-$C$6)</f>
        <v>-5.2214512957527159E-3</v>
      </c>
      <c r="K96">
        <f t="shared" si="7"/>
        <v>90</v>
      </c>
      <c r="M96">
        <f t="shared" si="6"/>
        <v>-2.9733181818173193E-2</v>
      </c>
    </row>
    <row r="97" spans="1:13" x14ac:dyDescent="0.25">
      <c r="A97">
        <v>67.318950000000001</v>
      </c>
      <c r="B97">
        <v>223.99997999999999</v>
      </c>
      <c r="C97">
        <v>2256.7914000000001</v>
      </c>
      <c r="E97">
        <f t="shared" si="4"/>
        <v>-1.6900909090963978E-2</v>
      </c>
      <c r="G97">
        <f t="shared" si="5"/>
        <v>-0.13812781725096396</v>
      </c>
      <c r="I97">
        <f>G97-'1-st shimming'!F94</f>
        <v>-8.4827817250963722E-2</v>
      </c>
      <c r="J97">
        <f>-I97+$M$3*(C97-$C$6)</f>
        <v>-5.1478532792458981E-3</v>
      </c>
      <c r="K97">
        <f t="shared" si="7"/>
        <v>91</v>
      </c>
      <c r="M97">
        <f t="shared" si="6"/>
        <v>-0.10171318181816957</v>
      </c>
    </row>
    <row r="98" spans="1:13" x14ac:dyDescent="0.25">
      <c r="A98">
        <v>67.430530000000005</v>
      </c>
      <c r="B98">
        <v>223.99997999999999</v>
      </c>
      <c r="C98">
        <v>2281.4641000000001</v>
      </c>
      <c r="E98">
        <f t="shared" si="4"/>
        <v>6.0290909090383593E-3</v>
      </c>
      <c r="G98">
        <f t="shared" si="5"/>
        <v>-0.11653014305096164</v>
      </c>
      <c r="I98">
        <f>G98-'1-st shimming'!F95</f>
        <v>-8.583014305096158E-2</v>
      </c>
      <c r="J98">
        <f>-I98+$M$3*(C98-$C$6)</f>
        <v>-5.1342608331321343E-3</v>
      </c>
      <c r="K98">
        <f t="shared" si="7"/>
        <v>92</v>
      </c>
      <c r="M98">
        <f t="shared" si="6"/>
        <v>9.8668181818339917E-3</v>
      </c>
    </row>
    <row r="99" spans="1:13" x14ac:dyDescent="0.25">
      <c r="A99">
        <v>67.447329999999994</v>
      </c>
      <c r="B99">
        <v>223.99997999999999</v>
      </c>
      <c r="C99">
        <v>2306.1372000000001</v>
      </c>
      <c r="E99">
        <f t="shared" si="4"/>
        <v>-1.5100909090961068E-2</v>
      </c>
      <c r="G99">
        <f t="shared" si="5"/>
        <v>-0.13899249045096107</v>
      </c>
      <c r="I99">
        <f>G99-'1-st shimming'!F96</f>
        <v>-9.1292490450961106E-2</v>
      </c>
      <c r="J99">
        <f>-I99+$M$3*(C99-$C$6)</f>
        <v>-6.6066281660979997E-4</v>
      </c>
      <c r="K99">
        <f t="shared" si="7"/>
        <v>93</v>
      </c>
      <c r="M99">
        <f t="shared" si="6"/>
        <v>2.666681818182326E-2</v>
      </c>
    </row>
    <row r="100" spans="1:13" x14ac:dyDescent="0.25">
      <c r="A100">
        <v>67.376810000000006</v>
      </c>
      <c r="B100">
        <v>223.99997999999999</v>
      </c>
      <c r="C100">
        <v>2330.8101000000001</v>
      </c>
      <c r="E100">
        <f t="shared" si="4"/>
        <v>-4.5909090909788119E-3</v>
      </c>
      <c r="G100">
        <f t="shared" si="5"/>
        <v>-0.12981482705097883</v>
      </c>
      <c r="I100">
        <f>G100-'1-st shimming'!F97</f>
        <v>-9.3714827050978472E-2</v>
      </c>
      <c r="J100">
        <f>-I100+$M$3*(C100-$C$6)</f>
        <v>7.7293241472692342E-4</v>
      </c>
      <c r="K100">
        <f t="shared" si="7"/>
        <v>94</v>
      </c>
      <c r="M100">
        <f t="shared" si="6"/>
        <v>-4.3853181818164444E-2</v>
      </c>
    </row>
    <row r="101" spans="1:13" x14ac:dyDescent="0.25">
      <c r="A101">
        <v>67.417230000000004</v>
      </c>
      <c r="B101">
        <v>223.99997999999999</v>
      </c>
      <c r="C101">
        <v>2355.4830000000002</v>
      </c>
      <c r="E101">
        <f t="shared" si="4"/>
        <v>-3.3809090909642237E-3</v>
      </c>
      <c r="G101">
        <f t="shared" si="5"/>
        <v>-0.12993716365096422</v>
      </c>
      <c r="I101">
        <f>G101-'1-st shimming'!F98</f>
        <v>-9.3337163650964144E-2</v>
      </c>
      <c r="J101">
        <f>-I101+$M$3*(C101-$C$6)</f>
        <v>-5.9347235396804698E-4</v>
      </c>
      <c r="K101">
        <f t="shared" si="7"/>
        <v>95</v>
      </c>
      <c r="M101">
        <f t="shared" si="6"/>
        <v>-3.433181818166986E-3</v>
      </c>
    </row>
    <row r="102" spans="1:13" x14ac:dyDescent="0.25">
      <c r="A102">
        <v>67.45093</v>
      </c>
      <c r="B102">
        <v>224.00004000000001</v>
      </c>
      <c r="C102">
        <v>2380.1561000000002</v>
      </c>
      <c r="E102">
        <f t="shared" si="4"/>
        <v>3.8290909090221703E-3</v>
      </c>
      <c r="G102">
        <f t="shared" si="5"/>
        <v>-0.12405951105097784</v>
      </c>
      <c r="I102">
        <f>G102-'1-st shimming'!F99</f>
        <v>-9.5259511050977796E-2</v>
      </c>
      <c r="J102">
        <f>-I102+$M$3*(C102-$C$6)</f>
        <v>3.4012566256842736E-4</v>
      </c>
      <c r="K102">
        <f t="shared" si="7"/>
        <v>96</v>
      </c>
      <c r="M102">
        <f t="shared" si="6"/>
        <v>3.026681818182908E-2</v>
      </c>
    </row>
    <row r="103" spans="1:13" x14ac:dyDescent="0.25">
      <c r="A103">
        <v>67.391229999999993</v>
      </c>
      <c r="B103">
        <v>224.00004000000001</v>
      </c>
      <c r="C103">
        <v>2404.8290000000002</v>
      </c>
      <c r="E103">
        <f t="shared" si="4"/>
        <v>6.129090909041679E-3</v>
      </c>
      <c r="G103">
        <f t="shared" si="5"/>
        <v>-0.12309184765095832</v>
      </c>
      <c r="I103">
        <f>G103-'1-st shimming'!F100</f>
        <v>-9.4291847650958271E-2</v>
      </c>
      <c r="J103">
        <f>-I103+$M$3*(C103-$C$6)</f>
        <v>-1.6162791061317405E-3</v>
      </c>
      <c r="K103">
        <f t="shared" si="7"/>
        <v>97</v>
      </c>
      <c r="M103">
        <f t="shared" si="6"/>
        <v>-2.9433181818177445E-2</v>
      </c>
    </row>
    <row r="104" spans="1:13" x14ac:dyDescent="0.25">
      <c r="A104">
        <v>67.462029999999999</v>
      </c>
      <c r="B104">
        <v>223.99997999999999</v>
      </c>
      <c r="C104">
        <v>2429.502</v>
      </c>
      <c r="E104">
        <f t="shared" si="4"/>
        <v>2.4290909090325385E-3</v>
      </c>
      <c r="G104">
        <f t="shared" si="5"/>
        <v>-0.12812418965096745</v>
      </c>
      <c r="I104">
        <f>G104-'1-st shimming'!F101</f>
        <v>-0.10162418965096737</v>
      </c>
      <c r="J104">
        <f>-I104+$M$3*(C104-$C$6)</f>
        <v>4.7273175177984517E-3</v>
      </c>
      <c r="K104">
        <f t="shared" si="7"/>
        <v>98</v>
      </c>
      <c r="M104">
        <f t="shared" si="6"/>
        <v>4.136681818182808E-2</v>
      </c>
    </row>
    <row r="105" spans="1:13" x14ac:dyDescent="0.25">
      <c r="A105">
        <v>67.458330000000004</v>
      </c>
      <c r="B105">
        <v>223.99997999999999</v>
      </c>
      <c r="C105">
        <v>2454.1749</v>
      </c>
      <c r="E105">
        <f t="shared" si="4"/>
        <v>1.329090909024444E-3</v>
      </c>
      <c r="G105">
        <f t="shared" si="5"/>
        <v>-0.13055652625097555</v>
      </c>
      <c r="I105">
        <f>G105-'1-st shimming'!F102</f>
        <v>-0.11965652625097553</v>
      </c>
      <c r="J105">
        <f>-I105+$M$3*(C105-$C$6)</f>
        <v>2.1770912749125973E-2</v>
      </c>
      <c r="K105">
        <f t="shared" si="7"/>
        <v>99</v>
      </c>
      <c r="M105">
        <f t="shared" si="6"/>
        <v>3.766681818183315E-2</v>
      </c>
    </row>
    <row r="106" spans="1:13" x14ac:dyDescent="0.25">
      <c r="A106">
        <v>67.437830000000005</v>
      </c>
      <c r="B106">
        <v>223.99997999999999</v>
      </c>
      <c r="C106">
        <v>2478.8479000000002</v>
      </c>
      <c r="E106">
        <f t="shared" si="4"/>
        <v>-2.8090909097500116E-4</v>
      </c>
      <c r="G106">
        <f t="shared" si="5"/>
        <v>-0.13349886825097501</v>
      </c>
      <c r="I106">
        <f>G106-'1-st shimming'!F103</f>
        <v>-0.11849886825097478</v>
      </c>
      <c r="J106">
        <f>-I106+$M$3*(C106-$C$6)</f>
        <v>1.9624509373046287E-2</v>
      </c>
      <c r="K106">
        <f t="shared" si="7"/>
        <v>100</v>
      </c>
      <c r="M106">
        <f t="shared" si="6"/>
        <v>1.7166818181834742E-2</v>
      </c>
    </row>
    <row r="107" spans="1:13" x14ac:dyDescent="0.25">
      <c r="A107">
        <v>67.429329999999993</v>
      </c>
      <c r="B107">
        <v>223.99997999999999</v>
      </c>
      <c r="C107">
        <v>2503.5209</v>
      </c>
      <c r="E107">
        <f t="shared" si="4"/>
        <v>-8.7090909096332325E-4</v>
      </c>
      <c r="G107">
        <f t="shared" si="5"/>
        <v>-0.13542121025096332</v>
      </c>
      <c r="I107">
        <f>G107-'1-st shimming'!F104</f>
        <v>-0.12162121025096295</v>
      </c>
      <c r="J107">
        <f>-I107+$M$3*(C107-$C$6)</f>
        <v>2.175810599695556E-2</v>
      </c>
      <c r="K107">
        <f t="shared" si="7"/>
        <v>101</v>
      </c>
      <c r="M107">
        <f t="shared" si="6"/>
        <v>8.6668181818225776E-3</v>
      </c>
    </row>
    <row r="108" spans="1:13" x14ac:dyDescent="0.25">
      <c r="A108">
        <v>67.382930000000002</v>
      </c>
      <c r="B108">
        <v>223.99997999999999</v>
      </c>
      <c r="C108">
        <v>2528.1936999999998</v>
      </c>
      <c r="E108">
        <f t="shared" si="4"/>
        <v>-8.0109090909843417E-3</v>
      </c>
      <c r="G108">
        <f t="shared" si="5"/>
        <v>-0.14389354145098432</v>
      </c>
      <c r="I108">
        <f>G108-'1-st shimming'!F105</f>
        <v>-0.11949354145098423</v>
      </c>
      <c r="J108">
        <f>-I108+$M$3*(C108-$C$6)</f>
        <v>1.864169983569447E-2</v>
      </c>
      <c r="K108">
        <f t="shared" si="7"/>
        <v>102</v>
      </c>
      <c r="M108">
        <f t="shared" si="6"/>
        <v>-3.7733181818168759E-2</v>
      </c>
    </row>
    <row r="109" spans="1:13" x14ac:dyDescent="0.25">
      <c r="A109">
        <v>67.425529999999995</v>
      </c>
      <c r="B109">
        <v>223.9999</v>
      </c>
      <c r="C109">
        <v>2552.8667999999998</v>
      </c>
      <c r="E109">
        <f t="shared" si="4"/>
        <v>9.8690909090350942E-3</v>
      </c>
      <c r="G109">
        <f t="shared" si="5"/>
        <v>-0.1273458888509649</v>
      </c>
      <c r="I109">
        <f>G109-'1-st shimming'!F106</f>
        <v>-0.11964588885096453</v>
      </c>
      <c r="J109">
        <f>-I109+$M$3*(C109-$C$6)</f>
        <v>1.7805297852197588E-2</v>
      </c>
      <c r="K109">
        <f t="shared" si="7"/>
        <v>103</v>
      </c>
      <c r="M109">
        <f t="shared" si="6"/>
        <v>4.8668181818243283E-3</v>
      </c>
    </row>
    <row r="110" spans="1:13" x14ac:dyDescent="0.25">
      <c r="A110">
        <v>67.430530000000005</v>
      </c>
      <c r="B110">
        <v>223.99997999999999</v>
      </c>
      <c r="C110">
        <v>2577.5396999999998</v>
      </c>
      <c r="E110">
        <f t="shared" si="4"/>
        <v>-7.8090909096317773E-4</v>
      </c>
      <c r="G110">
        <f t="shared" si="5"/>
        <v>-0.13932822545096316</v>
      </c>
      <c r="I110">
        <f>G110-'1-st shimming'!F107</f>
        <v>-0.11812822545096316</v>
      </c>
      <c r="J110">
        <f>-I110+$M$3*(C110-$C$6)</f>
        <v>1.5298893083515577E-2</v>
      </c>
      <c r="K110">
        <f t="shared" si="7"/>
        <v>104</v>
      </c>
      <c r="M110">
        <f t="shared" si="6"/>
        <v>9.8668181818339917E-3</v>
      </c>
    </row>
    <row r="111" spans="1:13" x14ac:dyDescent="0.25">
      <c r="A111">
        <v>67.398529999999994</v>
      </c>
      <c r="B111">
        <v>223.99997999999999</v>
      </c>
      <c r="C111">
        <v>2602.2127</v>
      </c>
      <c r="E111">
        <f t="shared" si="4"/>
        <v>1.9169090909031183E-2</v>
      </c>
      <c r="G111">
        <f t="shared" si="5"/>
        <v>-0.12071056745096881</v>
      </c>
      <c r="I111">
        <f>G111-'1-st shimming'!F108</f>
        <v>-0.11141056745096861</v>
      </c>
      <c r="J111">
        <f>-I111+$M$3*(C111-$C$6)</f>
        <v>7.5924897074420988E-3</v>
      </c>
      <c r="K111">
        <f t="shared" si="7"/>
        <v>105</v>
      </c>
      <c r="M111">
        <f t="shared" si="6"/>
        <v>-2.2133181818176695E-2</v>
      </c>
    </row>
    <row r="112" spans="1:13" x14ac:dyDescent="0.25">
      <c r="A112">
        <v>67.385829999999999</v>
      </c>
      <c r="B112">
        <v>223.99991</v>
      </c>
      <c r="C112">
        <v>2626.8856000000001</v>
      </c>
      <c r="E112">
        <f t="shared" si="4"/>
        <v>-1.7280909090970908E-2</v>
      </c>
      <c r="G112">
        <f t="shared" si="5"/>
        <v>-0.15849290405097091</v>
      </c>
      <c r="I112">
        <f>G112-'1-st shimming'!F109</f>
        <v>-0.11599290405097082</v>
      </c>
      <c r="J112">
        <f>-I112+$M$3*(C112-$C$6)</f>
        <v>1.1186084938763663E-2</v>
      </c>
      <c r="K112">
        <f t="shared" si="7"/>
        <v>106</v>
      </c>
      <c r="M112">
        <f t="shared" si="6"/>
        <v>-3.4833181818171965E-2</v>
      </c>
    </row>
    <row r="113" spans="1:13" x14ac:dyDescent="0.25">
      <c r="A113">
        <v>67.41583</v>
      </c>
      <c r="B113">
        <v>223.99997999999999</v>
      </c>
      <c r="C113">
        <v>2651.5585000000001</v>
      </c>
      <c r="E113">
        <f t="shared" si="4"/>
        <v>4.7290909090236255E-3</v>
      </c>
      <c r="G113">
        <f t="shared" si="5"/>
        <v>-0.13781524065097639</v>
      </c>
      <c r="I113">
        <f>G113-'1-st shimming'!F110</f>
        <v>-0.11941524065097608</v>
      </c>
      <c r="J113">
        <f>-I113+$M$3*(C113-$C$6)</f>
        <v>1.3619680170088286E-2</v>
      </c>
      <c r="K113">
        <f t="shared" si="7"/>
        <v>107</v>
      </c>
      <c r="M113">
        <f t="shared" si="6"/>
        <v>-4.8331818181708286E-3</v>
      </c>
    </row>
    <row r="114" spans="1:13" x14ac:dyDescent="0.25">
      <c r="A114">
        <v>67.428730000000002</v>
      </c>
      <c r="B114">
        <v>223.99997999999999</v>
      </c>
      <c r="C114">
        <v>2676.2314999999999</v>
      </c>
      <c r="E114">
        <f t="shared" si="4"/>
        <v>-1.4180909090981686E-2</v>
      </c>
      <c r="G114">
        <f t="shared" si="5"/>
        <v>-0.15805758265098169</v>
      </c>
      <c r="I114">
        <f>G114-'1-st shimming'!F111</f>
        <v>-0.11745758265098161</v>
      </c>
      <c r="J114">
        <f>-I114+$M$3*(C114-$C$6)</f>
        <v>1.0673276794014905E-2</v>
      </c>
      <c r="K114">
        <f t="shared" si="7"/>
        <v>108</v>
      </c>
      <c r="M114">
        <f t="shared" si="6"/>
        <v>8.0668181818310813E-3</v>
      </c>
    </row>
    <row r="115" spans="1:13" x14ac:dyDescent="0.25">
      <c r="A115">
        <v>67.42483</v>
      </c>
      <c r="B115">
        <v>223.99997999999999</v>
      </c>
      <c r="C115">
        <v>2700.9043999999999</v>
      </c>
      <c r="E115">
        <f t="shared" si="4"/>
        <v>8.2290909090261266E-3</v>
      </c>
      <c r="G115">
        <f t="shared" si="5"/>
        <v>-0.13697991925097386</v>
      </c>
      <c r="I115">
        <f>G115-'1-st shimming'!F112</f>
        <v>-0.11397991925097362</v>
      </c>
      <c r="J115">
        <f>-I115+$M$3*(C115-$C$6)</f>
        <v>6.206872025326271E-3</v>
      </c>
      <c r="K115">
        <f t="shared" si="7"/>
        <v>109</v>
      </c>
      <c r="M115">
        <f t="shared" si="6"/>
        <v>4.1668181818295125E-3</v>
      </c>
    </row>
    <row r="116" spans="1:13" x14ac:dyDescent="0.25">
      <c r="A116">
        <v>67.418229999999994</v>
      </c>
      <c r="B116">
        <v>223.99997999999999</v>
      </c>
      <c r="C116">
        <v>2725.5774999999999</v>
      </c>
      <c r="E116">
        <f t="shared" si="4"/>
        <v>-1.4780909090973182E-2</v>
      </c>
      <c r="G116">
        <f t="shared" si="5"/>
        <v>-0.16132226665097318</v>
      </c>
      <c r="I116">
        <f>G116-'1-st shimming'!F113</f>
        <v>-0.1138222666509732</v>
      </c>
      <c r="J116">
        <f>-I116+$M$3*(C116-$C$6)</f>
        <v>5.0604700418486748E-3</v>
      </c>
      <c r="K116">
        <f t="shared" si="7"/>
        <v>110</v>
      </c>
      <c r="M116">
        <f t="shared" si="6"/>
        <v>-2.433181818176422E-3</v>
      </c>
    </row>
    <row r="117" spans="1:13" x14ac:dyDescent="0.25">
      <c r="A117">
        <v>67.458079999999995</v>
      </c>
      <c r="B117">
        <v>223.99997999999999</v>
      </c>
      <c r="C117">
        <v>2750.2503999999999</v>
      </c>
      <c r="E117">
        <f t="shared" si="4"/>
        <v>5.529090909021761E-3</v>
      </c>
      <c r="G117">
        <f t="shared" si="5"/>
        <v>-0.14234460325097822</v>
      </c>
      <c r="I117">
        <f>G117-'1-st shimming'!F114</f>
        <v>-0.11324460325097799</v>
      </c>
      <c r="J117">
        <f>-I117+$M$3*(C117-$C$6)</f>
        <v>3.4940652731728222E-3</v>
      </c>
      <c r="K117">
        <f t="shared" si="7"/>
        <v>111</v>
      </c>
      <c r="M117">
        <f t="shared" si="6"/>
        <v>3.7416818181824851E-2</v>
      </c>
    </row>
    <row r="118" spans="1:13" x14ac:dyDescent="0.25">
      <c r="A118">
        <v>67.452529999999996</v>
      </c>
      <c r="B118">
        <v>223.99997999999999</v>
      </c>
      <c r="C118">
        <v>2774.9232999999999</v>
      </c>
      <c r="E118">
        <f t="shared" si="4"/>
        <v>1.2290909090211244E-3</v>
      </c>
      <c r="G118">
        <f t="shared" si="5"/>
        <v>-0.14797693985097887</v>
      </c>
      <c r="I118">
        <f>G118-'1-st shimming'!F115</f>
        <v>-0.11227693985097892</v>
      </c>
      <c r="J118">
        <f>-I118+$M$3*(C118-$C$6)</f>
        <v>1.5376605044931102E-3</v>
      </c>
      <c r="K118">
        <f t="shared" si="7"/>
        <v>112</v>
      </c>
      <c r="M118">
        <f t="shared" si="6"/>
        <v>3.1866818181825352E-2</v>
      </c>
    </row>
    <row r="119" spans="1:13" x14ac:dyDescent="0.25">
      <c r="A119">
        <v>67.405829999999995</v>
      </c>
      <c r="B119">
        <v>223.99997999999999</v>
      </c>
      <c r="C119">
        <v>2799.5963000000002</v>
      </c>
      <c r="E119">
        <f t="shared" si="4"/>
        <v>1.27990909090272E-2</v>
      </c>
      <c r="G119">
        <f t="shared" si="5"/>
        <v>-0.13773928185097281</v>
      </c>
      <c r="I119">
        <f>G119-'1-st shimming'!F116</f>
        <v>-0.1135392818509727</v>
      </c>
      <c r="J119">
        <f>-I119+$M$3*(C119-$C$6)</f>
        <v>1.8112571284079615E-3</v>
      </c>
      <c r="K119">
        <f t="shared" si="7"/>
        <v>113</v>
      </c>
      <c r="M119">
        <f t="shared" si="6"/>
        <v>-1.4833181818175944E-2</v>
      </c>
    </row>
    <row r="120" spans="1:13" x14ac:dyDescent="0.25">
      <c r="A120">
        <v>67.402029999999996</v>
      </c>
      <c r="B120">
        <v>223.99997999999999</v>
      </c>
      <c r="C120">
        <v>2824.2692000000002</v>
      </c>
      <c r="E120">
        <f t="shared" si="4"/>
        <v>-1.5420909090977375E-2</v>
      </c>
      <c r="G120">
        <f t="shared" si="5"/>
        <v>-0.1672916184509774</v>
      </c>
      <c r="I120">
        <f>G120-'1-st shimming'!F117</f>
        <v>-0.11139161845097745</v>
      </c>
      <c r="J120">
        <f>-I120+$M$3*(C120-$C$6)</f>
        <v>-1.3251476402679346E-3</v>
      </c>
      <c r="K120">
        <f t="shared" si="7"/>
        <v>114</v>
      </c>
      <c r="M120">
        <f t="shared" si="6"/>
        <v>-1.8633181818174194E-2</v>
      </c>
    </row>
    <row r="121" spans="1:13" x14ac:dyDescent="0.25">
      <c r="A121">
        <v>67.403530000000003</v>
      </c>
      <c r="B121">
        <v>223.99997999999999</v>
      </c>
      <c r="C121">
        <v>2848.9422</v>
      </c>
      <c r="E121">
        <f t="shared" si="4"/>
        <v>-4.2709090909625047E-3</v>
      </c>
      <c r="G121">
        <f t="shared" si="5"/>
        <v>-0.15747396045096251</v>
      </c>
      <c r="I121">
        <f>G121-'1-st shimming'!F118</f>
        <v>-0.11177396045096233</v>
      </c>
      <c r="J121">
        <f>-I121+$M$3*(C121-$C$6)</f>
        <v>-1.931551016361957E-3</v>
      </c>
      <c r="K121">
        <f t="shared" si="7"/>
        <v>115</v>
      </c>
      <c r="M121">
        <f t="shared" si="6"/>
        <v>-1.7133181818167031E-2</v>
      </c>
    </row>
    <row r="122" spans="1:13" x14ac:dyDescent="0.25">
      <c r="A122">
        <v>67.412329999999997</v>
      </c>
      <c r="B122">
        <v>223.99997999999999</v>
      </c>
      <c r="C122">
        <v>2873.6154000000001</v>
      </c>
      <c r="E122">
        <f t="shared" si="4"/>
        <v>-1.1870909090959003E-2</v>
      </c>
      <c r="G122">
        <f t="shared" si="5"/>
        <v>-0.166406313250959</v>
      </c>
      <c r="I122">
        <f>G122-'1-st shimming'!F119</f>
        <v>-0.11310631325095877</v>
      </c>
      <c r="J122">
        <f>-I122+$M$3*(C122-$C$6)</f>
        <v>-1.5879516072409838E-3</v>
      </c>
      <c r="K122">
        <f t="shared" si="7"/>
        <v>116</v>
      </c>
      <c r="M122">
        <f t="shared" si="6"/>
        <v>-8.3331818181733297E-3</v>
      </c>
    </row>
    <row r="123" spans="1:13" x14ac:dyDescent="0.25">
      <c r="A123">
        <v>67.413730000000001</v>
      </c>
      <c r="B123">
        <v>223.99997999999999</v>
      </c>
      <c r="C123">
        <v>2898.2882</v>
      </c>
      <c r="E123">
        <f t="shared" si="4"/>
        <v>-4.4909090909754923E-3</v>
      </c>
      <c r="G123">
        <f t="shared" si="5"/>
        <v>-0.1603586444509755</v>
      </c>
      <c r="I123">
        <f>G123-'1-st shimming'!F120</f>
        <v>-0.11435864445097513</v>
      </c>
      <c r="J123">
        <f>-I123+$M$3*(C123-$C$6)</f>
        <v>-1.3243577685069924E-3</v>
      </c>
      <c r="K123">
        <f t="shared" si="7"/>
        <v>117</v>
      </c>
      <c r="M123">
        <f t="shared" si="6"/>
        <v>-6.9331818181694871E-3</v>
      </c>
    </row>
    <row r="124" spans="1:13" x14ac:dyDescent="0.25">
      <c r="A124">
        <v>67.463229999999996</v>
      </c>
      <c r="B124">
        <v>223.99997999999999</v>
      </c>
      <c r="C124">
        <v>2922.9611</v>
      </c>
      <c r="E124">
        <f t="shared" si="4"/>
        <v>-1.6670909090976238E-2</v>
      </c>
      <c r="G124">
        <f t="shared" si="5"/>
        <v>-0.17387098105097623</v>
      </c>
      <c r="I124">
        <f>G124-'1-st shimming'!F121</f>
        <v>-0.11307098105097615</v>
      </c>
      <c r="J124">
        <f>-I124+$M$3*(C124-$C$6)</f>
        <v>-3.6007625371866081E-3</v>
      </c>
      <c r="K124">
        <f t="shared" si="7"/>
        <v>118</v>
      </c>
      <c r="M124">
        <f t="shared" si="6"/>
        <v>4.2566818181825283E-2</v>
      </c>
    </row>
    <row r="125" spans="1:13" x14ac:dyDescent="0.25">
      <c r="A125">
        <v>67.435429999999997</v>
      </c>
      <c r="B125">
        <v>223.99997999999999</v>
      </c>
      <c r="C125">
        <v>2947.6338999999998</v>
      </c>
      <c r="E125">
        <f>B257-$F$6</f>
        <v>-7.8109090909777024E-3</v>
      </c>
      <c r="G125">
        <f t="shared" si="5"/>
        <v>-0.1663433122509777</v>
      </c>
      <c r="I125">
        <f>G125-'1-st shimming'!F122</f>
        <v>-0.11094331225097748</v>
      </c>
      <c r="J125">
        <f>-I125+$M$3*(C125-$C$6)</f>
        <v>-6.7171686984676404E-3</v>
      </c>
      <c r="K125">
        <f t="shared" si="7"/>
        <v>119</v>
      </c>
      <c r="M125">
        <f t="shared" si="6"/>
        <v>1.4766818181826125E-2</v>
      </c>
    </row>
    <row r="126" spans="1:13" x14ac:dyDescent="0.25">
      <c r="A126">
        <v>67.41113</v>
      </c>
      <c r="B126">
        <v>223.99997999999999</v>
      </c>
      <c r="C126">
        <v>2972.3069999999998</v>
      </c>
      <c r="E126">
        <f t="shared" ref="E126:E137" si="8">B258-$F$6</f>
        <v>-4.2109090909718816E-3</v>
      </c>
      <c r="G126">
        <f t="shared" si="5"/>
        <v>-0.16407565965097187</v>
      </c>
      <c r="I126">
        <f>G126-'1-st shimming'!F123</f>
        <v>-0.11097565965097161</v>
      </c>
      <c r="J126">
        <f>-I126+$M$3*(C126-$C$6)</f>
        <v>-7.6735706819506949E-3</v>
      </c>
      <c r="K126">
        <f t="shared" si="7"/>
        <v>120</v>
      </c>
      <c r="M126">
        <f t="shared" si="6"/>
        <v>-9.533181818170533E-3</v>
      </c>
    </row>
    <row r="127" spans="1:13" x14ac:dyDescent="0.25">
      <c r="A127">
        <v>67.416229999999999</v>
      </c>
      <c r="B127">
        <v>223.99997999999999</v>
      </c>
      <c r="C127">
        <v>2996.98</v>
      </c>
      <c r="E127">
        <f t="shared" si="8"/>
        <v>-3.0709090909795123E-3</v>
      </c>
      <c r="G127">
        <f t="shared" si="5"/>
        <v>-0.16426800165097952</v>
      </c>
      <c r="I127">
        <f>G127-'1-st shimming'!F124</f>
        <v>-0.11306800165097927</v>
      </c>
      <c r="J127">
        <f>-I127+$M$3*(C127-$C$6)</f>
        <v>-6.5699740580219546E-3</v>
      </c>
      <c r="K127">
        <f t="shared" si="7"/>
        <v>121</v>
      </c>
      <c r="M127">
        <f t="shared" si="6"/>
        <v>-4.4331818181717608E-3</v>
      </c>
    </row>
    <row r="128" spans="1:13" x14ac:dyDescent="0.25">
      <c r="A128">
        <v>67.417479999999998</v>
      </c>
      <c r="B128">
        <v>223.99997999999999</v>
      </c>
      <c r="C128">
        <v>3021.6529</v>
      </c>
      <c r="E128">
        <f t="shared" si="8"/>
        <v>-9.1109090909640145E-3</v>
      </c>
      <c r="G128">
        <f t="shared" si="5"/>
        <v>-0.171640338250964</v>
      </c>
      <c r="I128">
        <f>G128-'1-st shimming'!F125</f>
        <v>-0.11064033825096395</v>
      </c>
      <c r="J128">
        <f>-I128+$M$3*(C128-$C$6)</f>
        <v>-9.9863788267179204E-3</v>
      </c>
      <c r="K128">
        <f t="shared" si="7"/>
        <v>122</v>
      </c>
      <c r="M128">
        <f t="shared" si="6"/>
        <v>-3.1831818181728977E-3</v>
      </c>
    </row>
    <row r="129" spans="1:13" x14ac:dyDescent="0.25">
      <c r="A129">
        <v>67.450530000000001</v>
      </c>
      <c r="B129">
        <v>223.99997999999999</v>
      </c>
      <c r="C129">
        <v>3046.3258000000001</v>
      </c>
      <c r="E129">
        <f t="shared" si="8"/>
        <v>-5.5709090909772385E-3</v>
      </c>
      <c r="G129">
        <f t="shared" si="5"/>
        <v>-0.16943267485097724</v>
      </c>
      <c r="I129">
        <f>G129-'1-st shimming'!F126</f>
        <v>-0.10663267485097694</v>
      </c>
      <c r="J129">
        <f>-I129+$M$3*(C129-$C$6)</f>
        <v>-1.4982783595385574E-2</v>
      </c>
      <c r="K129">
        <f t="shared" si="7"/>
        <v>123</v>
      </c>
      <c r="M129">
        <f t="shared" si="6"/>
        <v>2.9866818181830013E-2</v>
      </c>
    </row>
    <row r="130" spans="1:13" x14ac:dyDescent="0.25">
      <c r="A130">
        <v>67.397130000000004</v>
      </c>
      <c r="B130">
        <v>223.99997999999999</v>
      </c>
      <c r="C130">
        <v>3070.9985999999999</v>
      </c>
      <c r="E130">
        <f t="shared" si="8"/>
        <v>-1.2109090909859788E-3</v>
      </c>
      <c r="G130">
        <f t="shared" si="5"/>
        <v>-0.16640500605098596</v>
      </c>
      <c r="I130">
        <f>G130-'1-st shimming'!F127</f>
        <v>-0.10440500605098602</v>
      </c>
      <c r="J130">
        <f>-I130+$M$3*(C130-$C$6)</f>
        <v>-1.8199189756658865E-2</v>
      </c>
      <c r="K130">
        <f t="shared" si="7"/>
        <v>124</v>
      </c>
      <c r="M130">
        <f t="shared" si="6"/>
        <v>-2.3533181818166327E-2</v>
      </c>
    </row>
    <row r="131" spans="1:13" x14ac:dyDescent="0.25">
      <c r="A131">
        <v>67.426429999999996</v>
      </c>
      <c r="B131">
        <v>223.99997999999999</v>
      </c>
      <c r="C131">
        <v>3095.6718000000001</v>
      </c>
      <c r="E131">
        <f t="shared" si="8"/>
        <v>-2.6890909090980131E-2</v>
      </c>
      <c r="G131">
        <f t="shared" si="5"/>
        <v>-0.19341735885098013</v>
      </c>
      <c r="I131">
        <f>G131-'1-st shimming'!F128</f>
        <v>-0.10831735885097984</v>
      </c>
      <c r="J131">
        <f>-I131+$M$3*(C131-$C$6)</f>
        <v>-1.5275590347540502E-2</v>
      </c>
      <c r="K131">
        <f t="shared" si="7"/>
        <v>125</v>
      </c>
      <c r="M131">
        <f t="shared" si="6"/>
        <v>5.7668181818257835E-3</v>
      </c>
    </row>
    <row r="132" spans="1:13" x14ac:dyDescent="0.25">
      <c r="A132">
        <v>67.414029999999997</v>
      </c>
      <c r="B132">
        <v>223.99997999999999</v>
      </c>
      <c r="C132">
        <v>3120.3447000000001</v>
      </c>
      <c r="E132">
        <f t="shared" si="8"/>
        <v>2.5890909090264813E-3</v>
      </c>
      <c r="G132">
        <f t="shared" si="5"/>
        <v>-0.16526969545097353</v>
      </c>
      <c r="I132">
        <f>G132-'1-st shimming'!F129</f>
        <v>-0.1069696954509734</v>
      </c>
      <c r="J132">
        <f>-I132+$M$3*(C132-$C$6)</f>
        <v>-1.7611995116227588E-2</v>
      </c>
      <c r="K132">
        <f t="shared" si="7"/>
        <v>126</v>
      </c>
      <c r="M132">
        <f t="shared" si="6"/>
        <v>-6.633181818173739E-3</v>
      </c>
    </row>
    <row r="133" spans="1:13" x14ac:dyDescent="0.25">
      <c r="A133">
        <v>67.481629999999996</v>
      </c>
      <c r="B133">
        <v>223.99997999999999</v>
      </c>
      <c r="C133">
        <v>3145.0176000000001</v>
      </c>
      <c r="E133">
        <f t="shared" si="8"/>
        <v>-3.1270909090977739E-2</v>
      </c>
      <c r="G133">
        <f t="shared" si="5"/>
        <v>-0.20046203205097773</v>
      </c>
      <c r="I133">
        <f>G133-'1-st shimming'!F130</f>
        <v>-0.10336203205097744</v>
      </c>
      <c r="J133">
        <f>-I133+$M$3*(C133-$C$6)</f>
        <v>-2.2208399884904195E-2</v>
      </c>
      <c r="K133">
        <f t="shared" si="7"/>
        <v>127</v>
      </c>
      <c r="M133">
        <f t="shared" si="6"/>
        <v>6.0966818181825033E-2</v>
      </c>
    </row>
    <row r="134" spans="1:13" x14ac:dyDescent="0.25">
      <c r="A134">
        <v>67.523629999999997</v>
      </c>
      <c r="B134">
        <v>223.99988999999999</v>
      </c>
      <c r="C134">
        <v>3169.6905999999999</v>
      </c>
      <c r="E134">
        <f t="shared" si="8"/>
        <v>8.786909090903805E-2</v>
      </c>
      <c r="G134">
        <f t="shared" si="5"/>
        <v>-8.2654374050961932E-2</v>
      </c>
      <c r="I134">
        <f>G134-'1-st shimming'!F131</f>
        <v>-0.10215437405096167</v>
      </c>
      <c r="J134">
        <f>-I134+$M$3*(C134-$C$6)</f>
        <v>-2.4404803260998864E-2</v>
      </c>
      <c r="K134">
        <v>128</v>
      </c>
      <c r="M134">
        <f t="shared" si="6"/>
        <v>0.10296681818182662</v>
      </c>
    </row>
    <row r="135" spans="1:13" x14ac:dyDescent="0.25">
      <c r="A135">
        <v>67.556330000000003</v>
      </c>
      <c r="B135">
        <v>223.99991</v>
      </c>
      <c r="C135">
        <v>3194.3636999999999</v>
      </c>
      <c r="E135">
        <f t="shared" si="8"/>
        <v>0.15782909090901853</v>
      </c>
      <c r="G135">
        <f t="shared" ref="G135:G137" si="9">-(C135-$C$6)*0.000054+0.000016+E135</f>
        <v>-1.4026721450981466E-2</v>
      </c>
      <c r="I135">
        <f>G135-'1-st shimming'!F132</f>
        <v>-0.11562672145098127</v>
      </c>
      <c r="J135">
        <f>-I135+$M$3*(C135-$C$6)</f>
        <v>-1.1921205244456445E-2</v>
      </c>
      <c r="K135">
        <v>128</v>
      </c>
      <c r="M135">
        <f t="shared" ref="M135:M137" si="10">A135-$O$3</f>
        <v>0.13566681818183213</v>
      </c>
    </row>
    <row r="136" spans="1:13" x14ac:dyDescent="0.25">
      <c r="A136">
        <v>67.510530000000003</v>
      </c>
      <c r="B136">
        <v>223.99997999999999</v>
      </c>
      <c r="C136">
        <v>3219.0364</v>
      </c>
      <c r="E136">
        <f t="shared" si="8"/>
        <v>5.3719090909027045E-2</v>
      </c>
      <c r="G136">
        <f t="shared" si="9"/>
        <v>-0.11946904725097296</v>
      </c>
      <c r="I136">
        <f>G136-'1-st shimming'!F133</f>
        <v>-9.6869047250972673E-2</v>
      </c>
      <c r="J136">
        <f>-I136+$M$3*(C136-$C$6)</f>
        <v>-3.1667612798349148E-2</v>
      </c>
      <c r="K136">
        <v>129</v>
      </c>
      <c r="M136">
        <f t="shared" si="10"/>
        <v>8.9866818181832286E-2</v>
      </c>
    </row>
    <row r="137" spans="1:13" x14ac:dyDescent="0.25">
      <c r="A137">
        <v>67.315330000000003</v>
      </c>
      <c r="B137">
        <v>223.99997999999999</v>
      </c>
      <c r="C137">
        <v>3243.7094999999999</v>
      </c>
      <c r="E137">
        <f t="shared" si="8"/>
        <v>4.2829090909037859E-2</v>
      </c>
      <c r="G137">
        <f t="shared" si="9"/>
        <v>-0.13169139465096213</v>
      </c>
      <c r="I137">
        <f>G137-'1-st shimming'!F134</f>
        <v>-9.8391394650961916E-2</v>
      </c>
      <c r="J137">
        <f>-I137+$M$3*(C137-$C$6)</f>
        <v>-3.1134014781837083E-2</v>
      </c>
      <c r="K137">
        <v>130</v>
      </c>
      <c r="M137">
        <f t="shared" si="10"/>
        <v>-0.10533318181816753</v>
      </c>
    </row>
    <row r="138" spans="1:13" x14ac:dyDescent="0.25">
      <c r="A138">
        <v>77.500150000000005</v>
      </c>
      <c r="B138">
        <v>236.87307999999999</v>
      </c>
      <c r="C138">
        <v>11.55236</v>
      </c>
    </row>
    <row r="139" spans="1:13" x14ac:dyDescent="0.25">
      <c r="A139">
        <v>77.500029999999995</v>
      </c>
      <c r="B139">
        <v>236.90832</v>
      </c>
      <c r="C139">
        <v>36.225099999999998</v>
      </c>
    </row>
    <row r="140" spans="1:13" x14ac:dyDescent="0.25">
      <c r="A140">
        <v>77.500029999999995</v>
      </c>
      <c r="B140">
        <v>237.00237999999999</v>
      </c>
      <c r="C140">
        <v>60.898380000000003</v>
      </c>
    </row>
    <row r="141" spans="1:13" x14ac:dyDescent="0.25">
      <c r="A141">
        <v>77.500029999999995</v>
      </c>
      <c r="B141">
        <v>236.98491999999999</v>
      </c>
      <c r="C141">
        <v>85.571269999999998</v>
      </c>
    </row>
    <row r="142" spans="1:13" x14ac:dyDescent="0.25">
      <c r="A142">
        <v>77.500029999999995</v>
      </c>
      <c r="B142">
        <v>236.89928</v>
      </c>
      <c r="C142">
        <v>110.24432</v>
      </c>
    </row>
    <row r="143" spans="1:13" x14ac:dyDescent="0.25">
      <c r="A143">
        <v>77.500029999999995</v>
      </c>
      <c r="B143">
        <v>236.90727999999999</v>
      </c>
      <c r="C143">
        <v>134.91736</v>
      </c>
    </row>
    <row r="144" spans="1:13" x14ac:dyDescent="0.25">
      <c r="A144">
        <v>77.500029999999995</v>
      </c>
      <c r="B144">
        <v>236.92341999999999</v>
      </c>
      <c r="C144">
        <v>159.59018</v>
      </c>
      <c r="F144">
        <f>0.022/25.4</f>
        <v>8.6614173228346451E-4</v>
      </c>
    </row>
    <row r="145" spans="1:3" x14ac:dyDescent="0.25">
      <c r="A145">
        <v>77.500100000000003</v>
      </c>
      <c r="B145">
        <v>236.90018000000001</v>
      </c>
      <c r="C145">
        <v>184.26299</v>
      </c>
    </row>
    <row r="146" spans="1:3" x14ac:dyDescent="0.25">
      <c r="A146">
        <v>77.500029999999995</v>
      </c>
      <c r="B146">
        <v>236.92697999999999</v>
      </c>
      <c r="C146">
        <v>208.93603999999999</v>
      </c>
    </row>
    <row r="147" spans="1:3" x14ac:dyDescent="0.25">
      <c r="A147">
        <v>77.499960000000002</v>
      </c>
      <c r="B147">
        <v>236.92771999999999</v>
      </c>
      <c r="C147">
        <v>233.60908000000001</v>
      </c>
    </row>
    <row r="148" spans="1:3" x14ac:dyDescent="0.25">
      <c r="A148">
        <v>77.500119999999995</v>
      </c>
      <c r="B148">
        <v>236.90727999999999</v>
      </c>
      <c r="C148">
        <v>258.28205000000003</v>
      </c>
    </row>
    <row r="149" spans="1:3" x14ac:dyDescent="0.25">
      <c r="A149">
        <v>77.500029999999995</v>
      </c>
      <c r="B149">
        <v>236.91897</v>
      </c>
      <c r="C149">
        <v>282.95494000000002</v>
      </c>
    </row>
    <row r="150" spans="1:3" x14ac:dyDescent="0.25">
      <c r="A150">
        <v>77.500029999999995</v>
      </c>
      <c r="B150">
        <v>236.93008</v>
      </c>
      <c r="C150">
        <v>307.62790999999999</v>
      </c>
    </row>
    <row r="151" spans="1:3" x14ac:dyDescent="0.25">
      <c r="A151">
        <v>77.500029999999995</v>
      </c>
      <c r="B151">
        <v>236.91538</v>
      </c>
      <c r="C151">
        <v>332.30088000000001</v>
      </c>
    </row>
    <row r="152" spans="1:3" x14ac:dyDescent="0.25">
      <c r="A152">
        <v>77.500129999999999</v>
      </c>
      <c r="B152">
        <v>236.93098000000001</v>
      </c>
      <c r="C152">
        <v>356.97385000000003</v>
      </c>
    </row>
    <row r="153" spans="1:3" x14ac:dyDescent="0.25">
      <c r="A153">
        <v>77.500029999999995</v>
      </c>
      <c r="B153">
        <v>236.91618</v>
      </c>
      <c r="C153">
        <v>381.64674000000002</v>
      </c>
    </row>
    <row r="154" spans="1:3" x14ac:dyDescent="0.25">
      <c r="A154">
        <v>77.499920000000003</v>
      </c>
      <c r="B154">
        <v>236.93322000000001</v>
      </c>
      <c r="C154">
        <v>406.31954999999999</v>
      </c>
    </row>
    <row r="155" spans="1:3" x14ac:dyDescent="0.25">
      <c r="A155">
        <v>77.500029999999995</v>
      </c>
      <c r="B155">
        <v>236.92598000000001</v>
      </c>
      <c r="C155">
        <v>430.99259999999998</v>
      </c>
    </row>
    <row r="156" spans="1:3" x14ac:dyDescent="0.25">
      <c r="A156">
        <v>77.500029999999995</v>
      </c>
      <c r="B156">
        <v>236.94208</v>
      </c>
      <c r="C156">
        <v>455.66572000000002</v>
      </c>
    </row>
    <row r="157" spans="1:3" x14ac:dyDescent="0.25">
      <c r="A157">
        <v>77.500029999999995</v>
      </c>
      <c r="B157">
        <v>236.91272000000001</v>
      </c>
      <c r="C157">
        <v>480.33854000000002</v>
      </c>
    </row>
    <row r="158" spans="1:3" x14ac:dyDescent="0.25">
      <c r="A158">
        <v>77.500029999999995</v>
      </c>
      <c r="B158">
        <v>236.90047999999999</v>
      </c>
      <c r="C158">
        <v>505.01150000000001</v>
      </c>
    </row>
    <row r="159" spans="1:3" x14ac:dyDescent="0.25">
      <c r="A159">
        <v>77.500029999999995</v>
      </c>
      <c r="B159">
        <v>236.93861999999999</v>
      </c>
      <c r="C159">
        <v>529.68447000000003</v>
      </c>
    </row>
    <row r="160" spans="1:3" x14ac:dyDescent="0.25">
      <c r="A160">
        <v>77.500029999999995</v>
      </c>
      <c r="B160">
        <v>236.92472000000001</v>
      </c>
      <c r="C160">
        <v>554.35752000000002</v>
      </c>
    </row>
    <row r="161" spans="1:3" x14ac:dyDescent="0.25">
      <c r="A161">
        <v>77.500029999999995</v>
      </c>
      <c r="B161">
        <v>236.92168000000001</v>
      </c>
      <c r="C161">
        <v>579.03033000000005</v>
      </c>
    </row>
    <row r="162" spans="1:3" x14ac:dyDescent="0.25">
      <c r="A162">
        <v>77.499960000000002</v>
      </c>
      <c r="B162">
        <v>236.91318000000001</v>
      </c>
      <c r="C162">
        <v>603.70345999999995</v>
      </c>
    </row>
    <row r="163" spans="1:3" x14ac:dyDescent="0.25">
      <c r="A163">
        <v>77.499960000000002</v>
      </c>
      <c r="B163">
        <v>236.93451999999999</v>
      </c>
      <c r="C163">
        <v>628.37635</v>
      </c>
    </row>
    <row r="164" spans="1:3" x14ac:dyDescent="0.25">
      <c r="A164">
        <v>77.50009</v>
      </c>
      <c r="B164">
        <v>236.90472</v>
      </c>
      <c r="C164">
        <v>653.04931999999997</v>
      </c>
    </row>
    <row r="165" spans="1:3" x14ac:dyDescent="0.25">
      <c r="A165">
        <v>77.500029999999995</v>
      </c>
      <c r="B165">
        <v>236.92341999999999</v>
      </c>
      <c r="C165">
        <v>677.72221000000002</v>
      </c>
    </row>
    <row r="166" spans="1:3" x14ac:dyDescent="0.25">
      <c r="A166">
        <v>77.500029999999995</v>
      </c>
      <c r="B166">
        <v>236.90137999999999</v>
      </c>
      <c r="C166">
        <v>702.39517999999998</v>
      </c>
    </row>
    <row r="167" spans="1:3" x14ac:dyDescent="0.25">
      <c r="A167">
        <v>77.49991</v>
      </c>
      <c r="B167">
        <v>236.90227999999999</v>
      </c>
      <c r="C167">
        <v>727.06813999999997</v>
      </c>
    </row>
    <row r="168" spans="1:3" x14ac:dyDescent="0.25">
      <c r="A168">
        <v>77.49991</v>
      </c>
      <c r="B168">
        <v>236.89941999999999</v>
      </c>
      <c r="C168">
        <v>751.74095999999997</v>
      </c>
    </row>
    <row r="169" spans="1:3" x14ac:dyDescent="0.25">
      <c r="A169">
        <v>77.500029999999995</v>
      </c>
      <c r="B169">
        <v>236.93062</v>
      </c>
      <c r="C169">
        <v>776.41408000000001</v>
      </c>
    </row>
    <row r="170" spans="1:3" x14ac:dyDescent="0.25">
      <c r="A170">
        <v>77.499970000000005</v>
      </c>
      <c r="B170">
        <v>236.91102000000001</v>
      </c>
      <c r="C170">
        <v>801.08696999999995</v>
      </c>
    </row>
    <row r="171" spans="1:3" x14ac:dyDescent="0.25">
      <c r="A171">
        <v>77.500029999999995</v>
      </c>
      <c r="B171">
        <v>236.92187999999999</v>
      </c>
      <c r="C171">
        <v>825.76002000000005</v>
      </c>
    </row>
    <row r="172" spans="1:3" x14ac:dyDescent="0.25">
      <c r="A172">
        <v>77.500029999999995</v>
      </c>
      <c r="B172">
        <v>236.90428</v>
      </c>
      <c r="C172">
        <v>850.43275000000006</v>
      </c>
    </row>
    <row r="173" spans="1:3" x14ac:dyDescent="0.25">
      <c r="A173">
        <v>77.500029999999995</v>
      </c>
      <c r="B173">
        <v>236.93482</v>
      </c>
      <c r="C173">
        <v>875.10587999999996</v>
      </c>
    </row>
    <row r="174" spans="1:3" x14ac:dyDescent="0.25">
      <c r="A174">
        <v>77.500029999999995</v>
      </c>
      <c r="B174">
        <v>236.89868000000001</v>
      </c>
      <c r="C174">
        <v>899.77877000000001</v>
      </c>
    </row>
    <row r="175" spans="1:3" x14ac:dyDescent="0.25">
      <c r="A175">
        <v>77.500029999999995</v>
      </c>
      <c r="B175">
        <v>236.92812000000001</v>
      </c>
      <c r="C175">
        <v>924.45165999999995</v>
      </c>
    </row>
    <row r="176" spans="1:3" x14ac:dyDescent="0.25">
      <c r="A176">
        <v>77.500029999999995</v>
      </c>
      <c r="B176">
        <v>236.91766999999999</v>
      </c>
      <c r="C176">
        <v>949.12478999999996</v>
      </c>
    </row>
    <row r="177" spans="1:3" x14ac:dyDescent="0.25">
      <c r="A177">
        <v>77.500029999999995</v>
      </c>
      <c r="B177">
        <v>236.92637999999999</v>
      </c>
      <c r="C177">
        <v>973.79768000000001</v>
      </c>
    </row>
    <row r="178" spans="1:3" x14ac:dyDescent="0.25">
      <c r="A178">
        <v>77.500029999999995</v>
      </c>
      <c r="B178">
        <v>236.90217999999999</v>
      </c>
      <c r="C178">
        <v>998.47072000000003</v>
      </c>
    </row>
    <row r="179" spans="1:3" x14ac:dyDescent="0.25">
      <c r="A179">
        <v>77.500110000000006</v>
      </c>
      <c r="B179">
        <v>236.91651999999999</v>
      </c>
      <c r="C179">
        <v>1023.1434</v>
      </c>
    </row>
    <row r="180" spans="1:3" x14ac:dyDescent="0.25">
      <c r="A180">
        <v>77.500029999999995</v>
      </c>
      <c r="B180">
        <v>236.91628</v>
      </c>
      <c r="C180">
        <v>1047.8164999999999</v>
      </c>
    </row>
    <row r="181" spans="1:3" x14ac:dyDescent="0.25">
      <c r="A181">
        <v>77.499960000000002</v>
      </c>
      <c r="B181">
        <v>236.92398</v>
      </c>
      <c r="C181">
        <v>1072.4893</v>
      </c>
    </row>
    <row r="182" spans="1:3" x14ac:dyDescent="0.25">
      <c r="A182">
        <v>77.499930000000006</v>
      </c>
      <c r="B182">
        <v>236.90548000000001</v>
      </c>
      <c r="C182">
        <v>1097.1624999999999</v>
      </c>
    </row>
    <row r="183" spans="1:3" x14ac:dyDescent="0.25">
      <c r="A183">
        <v>77.500029999999995</v>
      </c>
      <c r="B183">
        <v>236.92902000000001</v>
      </c>
      <c r="C183">
        <v>1121.8353</v>
      </c>
    </row>
    <row r="184" spans="1:3" x14ac:dyDescent="0.25">
      <c r="A184">
        <v>77.500029999999995</v>
      </c>
      <c r="B184">
        <v>236.91708</v>
      </c>
      <c r="C184">
        <v>1146.5083</v>
      </c>
    </row>
    <row r="185" spans="1:3" x14ac:dyDescent="0.25">
      <c r="A185">
        <v>77.500029999999995</v>
      </c>
      <c r="B185">
        <v>236.92632</v>
      </c>
      <c r="C185">
        <v>1171.1813</v>
      </c>
    </row>
    <row r="186" spans="1:3" x14ac:dyDescent="0.25">
      <c r="A186">
        <v>77.499930000000006</v>
      </c>
      <c r="B186">
        <v>236.91658000000001</v>
      </c>
      <c r="C186">
        <v>1195.854</v>
      </c>
    </row>
    <row r="187" spans="1:3" x14ac:dyDescent="0.25">
      <c r="A187">
        <v>77.500140000000002</v>
      </c>
      <c r="B187">
        <v>236.92135999999999</v>
      </c>
      <c r="C187">
        <v>1220.5272</v>
      </c>
    </row>
    <row r="188" spans="1:3" x14ac:dyDescent="0.25">
      <c r="A188">
        <v>77.499979999999994</v>
      </c>
      <c r="B188">
        <v>236.91923</v>
      </c>
      <c r="C188">
        <v>1245.2001</v>
      </c>
    </row>
    <row r="189" spans="1:3" x14ac:dyDescent="0.25">
      <c r="A189">
        <v>77.499920000000003</v>
      </c>
      <c r="B189">
        <v>236.91243</v>
      </c>
      <c r="C189">
        <v>1269.8732</v>
      </c>
    </row>
    <row r="190" spans="1:3" x14ac:dyDescent="0.25">
      <c r="A190">
        <v>77.500029999999995</v>
      </c>
      <c r="B190">
        <v>236.91063</v>
      </c>
      <c r="C190">
        <v>1294.5458000000001</v>
      </c>
    </row>
    <row r="191" spans="1:3" x14ac:dyDescent="0.25">
      <c r="A191">
        <v>77.500119999999995</v>
      </c>
      <c r="B191">
        <v>236.89248000000001</v>
      </c>
      <c r="C191">
        <v>1319.2190000000001</v>
      </c>
    </row>
    <row r="192" spans="1:3" x14ac:dyDescent="0.25">
      <c r="A192">
        <v>77.500029999999995</v>
      </c>
      <c r="B192">
        <v>236.89164</v>
      </c>
      <c r="C192">
        <v>1343.8918000000001</v>
      </c>
    </row>
    <row r="193" spans="1:3" x14ac:dyDescent="0.25">
      <c r="A193">
        <v>77.499979999999994</v>
      </c>
      <c r="B193">
        <v>236.92215999999999</v>
      </c>
      <c r="C193">
        <v>1368.5648000000001</v>
      </c>
    </row>
    <row r="194" spans="1:3" x14ac:dyDescent="0.25">
      <c r="A194">
        <v>77.500029999999995</v>
      </c>
      <c r="B194">
        <v>236.90878000000001</v>
      </c>
      <c r="C194">
        <v>1393.2379000000001</v>
      </c>
    </row>
    <row r="195" spans="1:3" x14ac:dyDescent="0.25">
      <c r="A195">
        <v>77.499939999999995</v>
      </c>
      <c r="B195">
        <v>236.92236</v>
      </c>
      <c r="C195">
        <v>1417.9109000000001</v>
      </c>
    </row>
    <row r="196" spans="1:3" x14ac:dyDescent="0.25">
      <c r="A196">
        <v>77.500029999999995</v>
      </c>
      <c r="B196">
        <v>236.90078</v>
      </c>
      <c r="C196">
        <v>1442.5836999999999</v>
      </c>
    </row>
    <row r="197" spans="1:3" x14ac:dyDescent="0.25">
      <c r="A197">
        <v>77.500029999999995</v>
      </c>
      <c r="B197">
        <v>236.92452</v>
      </c>
      <c r="C197">
        <v>1467.2566999999999</v>
      </c>
    </row>
    <row r="198" spans="1:3" x14ac:dyDescent="0.25">
      <c r="A198">
        <v>77.500029999999995</v>
      </c>
      <c r="B198">
        <v>236.89598000000001</v>
      </c>
      <c r="C198">
        <v>1491.9296999999999</v>
      </c>
    </row>
    <row r="199" spans="1:3" x14ac:dyDescent="0.25">
      <c r="A199">
        <v>77.50009</v>
      </c>
      <c r="B199">
        <v>236.91128</v>
      </c>
      <c r="C199">
        <v>1516.6025999999999</v>
      </c>
    </row>
    <row r="200" spans="1:3" x14ac:dyDescent="0.25">
      <c r="A200">
        <v>77.500029999999995</v>
      </c>
      <c r="B200">
        <v>236.91098</v>
      </c>
      <c r="C200">
        <v>1541.2757999999999</v>
      </c>
    </row>
    <row r="201" spans="1:3" x14ac:dyDescent="0.25">
      <c r="A201">
        <v>77.500029999999995</v>
      </c>
      <c r="B201">
        <v>236.93147999999999</v>
      </c>
      <c r="C201">
        <v>1565.9483</v>
      </c>
    </row>
    <row r="202" spans="1:3" x14ac:dyDescent="0.25">
      <c r="A202">
        <v>77.499920000000003</v>
      </c>
      <c r="B202">
        <v>236.88788</v>
      </c>
      <c r="C202">
        <v>1590.6215</v>
      </c>
    </row>
    <row r="203" spans="1:3" x14ac:dyDescent="0.25">
      <c r="A203">
        <v>77.500029999999995</v>
      </c>
      <c r="B203">
        <v>236.92393000000001</v>
      </c>
      <c r="C203">
        <v>1615.2943</v>
      </c>
    </row>
    <row r="204" spans="1:3" x14ac:dyDescent="0.25">
      <c r="A204">
        <v>77.500140000000002</v>
      </c>
      <c r="B204">
        <v>236.91273000000001</v>
      </c>
      <c r="C204">
        <v>1639.9675</v>
      </c>
    </row>
    <row r="205" spans="1:3" x14ac:dyDescent="0.25">
      <c r="A205">
        <v>77.499960000000002</v>
      </c>
      <c r="B205">
        <v>236.91853</v>
      </c>
      <c r="C205">
        <v>1664.6404</v>
      </c>
    </row>
    <row r="206" spans="1:3" x14ac:dyDescent="0.25">
      <c r="A206">
        <v>77.499970000000005</v>
      </c>
      <c r="B206">
        <v>236.91845000000001</v>
      </c>
      <c r="C206">
        <v>1689.3133</v>
      </c>
    </row>
    <row r="207" spans="1:3" x14ac:dyDescent="0.25">
      <c r="A207">
        <v>77.500029999999995</v>
      </c>
      <c r="B207">
        <v>236.90067999999999</v>
      </c>
      <c r="C207">
        <v>1713.9862000000001</v>
      </c>
    </row>
    <row r="208" spans="1:3" x14ac:dyDescent="0.25">
      <c r="A208">
        <v>77.500029999999995</v>
      </c>
      <c r="B208">
        <v>236.90497999999999</v>
      </c>
      <c r="C208">
        <v>1738.6592000000001</v>
      </c>
    </row>
    <row r="209" spans="1:3" x14ac:dyDescent="0.25">
      <c r="A209">
        <v>77.500029999999995</v>
      </c>
      <c r="B209">
        <v>236.91906</v>
      </c>
      <c r="C209">
        <v>1763.3321000000001</v>
      </c>
    </row>
    <row r="210" spans="1:3" x14ac:dyDescent="0.25">
      <c r="A210">
        <v>77.500029999999995</v>
      </c>
      <c r="B210">
        <v>236.92187999999999</v>
      </c>
      <c r="C210">
        <v>1788.0051000000001</v>
      </c>
    </row>
    <row r="211" spans="1:3" x14ac:dyDescent="0.25">
      <c r="A211">
        <v>77.500029999999995</v>
      </c>
      <c r="B211">
        <v>236.91198</v>
      </c>
      <c r="C211">
        <v>1812.6780000000001</v>
      </c>
    </row>
    <row r="212" spans="1:3" x14ac:dyDescent="0.25">
      <c r="A212">
        <v>77.500029999999995</v>
      </c>
      <c r="B212">
        <v>236.91417999999999</v>
      </c>
      <c r="C212">
        <v>1837.3511000000001</v>
      </c>
    </row>
    <row r="213" spans="1:3" x14ac:dyDescent="0.25">
      <c r="A213">
        <v>77.500029999999995</v>
      </c>
      <c r="B213">
        <v>236.90227999999999</v>
      </c>
      <c r="C213">
        <v>1862.0237999999999</v>
      </c>
    </row>
    <row r="214" spans="1:3" x14ac:dyDescent="0.25">
      <c r="A214">
        <v>77.500100000000003</v>
      </c>
      <c r="B214">
        <v>236.90446</v>
      </c>
      <c r="C214">
        <v>1886.6968999999999</v>
      </c>
    </row>
    <row r="215" spans="1:3" x14ac:dyDescent="0.25">
      <c r="A215">
        <v>77.500029999999995</v>
      </c>
      <c r="B215">
        <v>236.91782000000001</v>
      </c>
      <c r="C215">
        <v>1911.3698999999999</v>
      </c>
    </row>
    <row r="216" spans="1:3" x14ac:dyDescent="0.25">
      <c r="A216">
        <v>77.500029999999995</v>
      </c>
      <c r="B216">
        <v>236.91641999999999</v>
      </c>
      <c r="C216">
        <v>1936.0428999999999</v>
      </c>
    </row>
    <row r="217" spans="1:3" x14ac:dyDescent="0.25">
      <c r="A217">
        <v>77.49991</v>
      </c>
      <c r="B217">
        <v>236.91337999999999</v>
      </c>
      <c r="C217">
        <v>1960.7159999999999</v>
      </c>
    </row>
    <row r="218" spans="1:3" x14ac:dyDescent="0.25">
      <c r="A218">
        <v>77.500100000000003</v>
      </c>
      <c r="B218">
        <v>236.91368</v>
      </c>
      <c r="C218">
        <v>1985.3887</v>
      </c>
    </row>
    <row r="219" spans="1:3" x14ac:dyDescent="0.25">
      <c r="A219">
        <v>77.499899999999997</v>
      </c>
      <c r="B219">
        <v>236.92117999999999</v>
      </c>
      <c r="C219">
        <v>2010.0616</v>
      </c>
    </row>
    <row r="220" spans="1:3" x14ac:dyDescent="0.25">
      <c r="A220">
        <v>77.499949999999998</v>
      </c>
      <c r="B220">
        <v>236.90844000000001</v>
      </c>
      <c r="C220">
        <v>2034.7347</v>
      </c>
    </row>
    <row r="221" spans="1:3" x14ac:dyDescent="0.25">
      <c r="A221">
        <v>77.499979999999994</v>
      </c>
      <c r="B221">
        <v>236.91274000000001</v>
      </c>
      <c r="C221">
        <v>2059.4077000000002</v>
      </c>
    </row>
    <row r="222" spans="1:3" x14ac:dyDescent="0.25">
      <c r="A222">
        <v>77.500029999999995</v>
      </c>
      <c r="B222">
        <v>236.90324000000001</v>
      </c>
      <c r="C222">
        <v>2084.0805999999998</v>
      </c>
    </row>
    <row r="223" spans="1:3" x14ac:dyDescent="0.25">
      <c r="A223">
        <v>77.500029999999995</v>
      </c>
      <c r="B223">
        <v>236.91828000000001</v>
      </c>
      <c r="C223">
        <v>2108.7534000000001</v>
      </c>
    </row>
    <row r="224" spans="1:3" x14ac:dyDescent="0.25">
      <c r="A224">
        <v>77.500029999999995</v>
      </c>
      <c r="B224">
        <v>236.91606999999999</v>
      </c>
      <c r="C224">
        <v>2133.4265</v>
      </c>
    </row>
    <row r="225" spans="1:3" x14ac:dyDescent="0.25">
      <c r="A225">
        <v>77.49991</v>
      </c>
      <c r="B225">
        <v>236.90427</v>
      </c>
      <c r="C225">
        <v>2158.0994000000001</v>
      </c>
    </row>
    <row r="226" spans="1:3" x14ac:dyDescent="0.25">
      <c r="A226">
        <v>77.500029999999995</v>
      </c>
      <c r="B226">
        <v>236.91658000000001</v>
      </c>
      <c r="C226">
        <v>2182.7721999999999</v>
      </c>
    </row>
    <row r="227" spans="1:3" x14ac:dyDescent="0.25">
      <c r="A227">
        <v>77.500029999999995</v>
      </c>
      <c r="B227">
        <v>236.89887999999999</v>
      </c>
      <c r="C227">
        <v>2207.4452000000001</v>
      </c>
    </row>
    <row r="228" spans="1:3" x14ac:dyDescent="0.25">
      <c r="A228">
        <v>77.500029999999995</v>
      </c>
      <c r="B228">
        <v>236.91687999999999</v>
      </c>
      <c r="C228">
        <v>2232.1183000000001</v>
      </c>
    </row>
    <row r="229" spans="1:3" x14ac:dyDescent="0.25">
      <c r="A229">
        <v>77.500029999999995</v>
      </c>
      <c r="B229">
        <v>236.90135000000001</v>
      </c>
      <c r="C229">
        <v>2256.7914000000001</v>
      </c>
    </row>
    <row r="230" spans="1:3" x14ac:dyDescent="0.25">
      <c r="A230">
        <v>77.500110000000006</v>
      </c>
      <c r="B230">
        <v>236.92428000000001</v>
      </c>
      <c r="C230">
        <v>2281.4641999999999</v>
      </c>
    </row>
    <row r="231" spans="1:3" x14ac:dyDescent="0.25">
      <c r="A231">
        <v>77.500029999999995</v>
      </c>
      <c r="B231">
        <v>236.90315000000001</v>
      </c>
      <c r="C231">
        <v>2306.1372000000001</v>
      </c>
    </row>
    <row r="232" spans="1:3" x14ac:dyDescent="0.25">
      <c r="A232">
        <v>77.500029999999995</v>
      </c>
      <c r="B232">
        <v>236.91365999999999</v>
      </c>
      <c r="C232">
        <v>2330.8101000000001</v>
      </c>
    </row>
    <row r="233" spans="1:3" x14ac:dyDescent="0.25">
      <c r="A233">
        <v>77.500119999999995</v>
      </c>
      <c r="B233">
        <v>236.91487000000001</v>
      </c>
      <c r="C233">
        <v>2355.4830999999999</v>
      </c>
    </row>
    <row r="234" spans="1:3" x14ac:dyDescent="0.25">
      <c r="A234">
        <v>77.500029999999995</v>
      </c>
      <c r="B234">
        <v>236.92207999999999</v>
      </c>
      <c r="C234">
        <v>2380.1559999999999</v>
      </c>
    </row>
    <row r="235" spans="1:3" x14ac:dyDescent="0.25">
      <c r="A235">
        <v>77.500029999999995</v>
      </c>
      <c r="B235">
        <v>236.92438000000001</v>
      </c>
      <c r="C235">
        <v>2404.8290000000002</v>
      </c>
    </row>
    <row r="236" spans="1:3" x14ac:dyDescent="0.25">
      <c r="A236">
        <v>77.500140000000002</v>
      </c>
      <c r="B236">
        <v>236.92068</v>
      </c>
      <c r="C236">
        <v>2429.5019000000002</v>
      </c>
    </row>
    <row r="237" spans="1:3" x14ac:dyDescent="0.25">
      <c r="A237">
        <v>77.500100000000003</v>
      </c>
      <c r="B237">
        <v>236.91958</v>
      </c>
      <c r="C237">
        <v>2454.1749</v>
      </c>
    </row>
    <row r="238" spans="1:3" x14ac:dyDescent="0.25">
      <c r="A238">
        <v>77.500029999999995</v>
      </c>
      <c r="B238">
        <v>236.91797</v>
      </c>
      <c r="C238">
        <v>2478.8479000000002</v>
      </c>
    </row>
    <row r="239" spans="1:3" x14ac:dyDescent="0.25">
      <c r="A239">
        <v>77.500029999999995</v>
      </c>
      <c r="B239">
        <v>236.91738000000001</v>
      </c>
      <c r="C239">
        <v>2503.5209</v>
      </c>
    </row>
    <row r="240" spans="1:3" x14ac:dyDescent="0.25">
      <c r="A240">
        <v>77.499939999999995</v>
      </c>
      <c r="B240">
        <v>236.91023999999999</v>
      </c>
      <c r="C240">
        <v>2528.1936999999998</v>
      </c>
    </row>
    <row r="241" spans="1:3" x14ac:dyDescent="0.25">
      <c r="A241">
        <v>77.500029999999995</v>
      </c>
      <c r="B241">
        <v>236.92812000000001</v>
      </c>
      <c r="C241">
        <v>2552.8667999999998</v>
      </c>
    </row>
    <row r="242" spans="1:3" x14ac:dyDescent="0.25">
      <c r="A242">
        <v>77.500029999999995</v>
      </c>
      <c r="B242">
        <v>236.91747000000001</v>
      </c>
      <c r="C242">
        <v>2577.5396999999998</v>
      </c>
    </row>
    <row r="243" spans="1:3" x14ac:dyDescent="0.25">
      <c r="A243">
        <v>77.500150000000005</v>
      </c>
      <c r="B243">
        <v>236.93742</v>
      </c>
      <c r="C243">
        <v>2602.2125999999998</v>
      </c>
    </row>
    <row r="244" spans="1:3" x14ac:dyDescent="0.25">
      <c r="A244">
        <v>77.500029999999995</v>
      </c>
      <c r="B244">
        <v>236.90097</v>
      </c>
      <c r="C244">
        <v>2626.8856000000001</v>
      </c>
    </row>
    <row r="245" spans="1:3" x14ac:dyDescent="0.25">
      <c r="A245">
        <v>77.500029999999995</v>
      </c>
      <c r="B245">
        <v>236.92298</v>
      </c>
      <c r="C245">
        <v>2651.5585000000001</v>
      </c>
    </row>
    <row r="246" spans="1:3" x14ac:dyDescent="0.25">
      <c r="A246">
        <v>77.500029999999995</v>
      </c>
      <c r="B246">
        <v>236.90406999999999</v>
      </c>
      <c r="C246">
        <v>2676.2314999999999</v>
      </c>
    </row>
    <row r="247" spans="1:3" x14ac:dyDescent="0.25">
      <c r="A247">
        <v>77.500029999999995</v>
      </c>
      <c r="B247">
        <v>236.92648</v>
      </c>
      <c r="C247">
        <v>2700.9043999999999</v>
      </c>
    </row>
    <row r="248" spans="1:3" x14ac:dyDescent="0.25">
      <c r="A248">
        <v>77.500029999999995</v>
      </c>
      <c r="B248">
        <v>236.90347</v>
      </c>
      <c r="C248">
        <v>2725.5774999999999</v>
      </c>
    </row>
    <row r="249" spans="1:3" x14ac:dyDescent="0.25">
      <c r="A249">
        <v>77.500029999999995</v>
      </c>
      <c r="B249">
        <v>236.92377999999999</v>
      </c>
      <c r="C249">
        <v>2750.2505000000001</v>
      </c>
    </row>
    <row r="250" spans="1:3" x14ac:dyDescent="0.25">
      <c r="A250">
        <v>77.500029999999995</v>
      </c>
      <c r="B250">
        <v>236.91947999999999</v>
      </c>
      <c r="C250">
        <v>2774.9232999999999</v>
      </c>
    </row>
    <row r="251" spans="1:3" x14ac:dyDescent="0.25">
      <c r="A251">
        <v>77.500129999999999</v>
      </c>
      <c r="B251">
        <v>236.93105</v>
      </c>
      <c r="C251">
        <v>2799.5962</v>
      </c>
    </row>
    <row r="252" spans="1:3" x14ac:dyDescent="0.25">
      <c r="A252">
        <v>77.500029999999995</v>
      </c>
      <c r="B252">
        <v>236.90282999999999</v>
      </c>
      <c r="C252">
        <v>2824.2689999999998</v>
      </c>
    </row>
    <row r="253" spans="1:3" x14ac:dyDescent="0.25">
      <c r="A253">
        <v>77.499939999999995</v>
      </c>
      <c r="B253">
        <v>236.91398000000001</v>
      </c>
      <c r="C253">
        <v>2848.9422</v>
      </c>
    </row>
    <row r="254" spans="1:3" x14ac:dyDescent="0.25">
      <c r="A254">
        <v>77.500029999999995</v>
      </c>
      <c r="B254">
        <v>236.90638000000001</v>
      </c>
      <c r="C254">
        <v>2873.6152000000002</v>
      </c>
    </row>
    <row r="255" spans="1:3" x14ac:dyDescent="0.25">
      <c r="A255">
        <v>77.500140000000002</v>
      </c>
      <c r="B255">
        <v>236.91376</v>
      </c>
      <c r="C255">
        <v>2898.2881000000002</v>
      </c>
    </row>
    <row r="256" spans="1:3" x14ac:dyDescent="0.25">
      <c r="A256">
        <v>77.500029999999995</v>
      </c>
      <c r="B256">
        <v>236.90158</v>
      </c>
      <c r="C256">
        <v>2922.9609999999998</v>
      </c>
    </row>
    <row r="257" spans="1:3" x14ac:dyDescent="0.25">
      <c r="A257">
        <v>77.500029999999995</v>
      </c>
      <c r="B257">
        <v>236.91043999999999</v>
      </c>
      <c r="C257">
        <v>2947.634</v>
      </c>
    </row>
    <row r="258" spans="1:3" x14ac:dyDescent="0.25">
      <c r="A258">
        <v>77.500029999999995</v>
      </c>
      <c r="B258">
        <v>236.91404</v>
      </c>
      <c r="C258">
        <v>2972.3069</v>
      </c>
    </row>
    <row r="259" spans="1:3" x14ac:dyDescent="0.25">
      <c r="A259">
        <v>77.500029999999995</v>
      </c>
      <c r="B259">
        <v>236.91517999999999</v>
      </c>
      <c r="C259">
        <v>2996.9798999999998</v>
      </c>
    </row>
    <row r="260" spans="1:3" x14ac:dyDescent="0.25">
      <c r="A260">
        <v>77.500029999999995</v>
      </c>
      <c r="B260">
        <v>236.90914000000001</v>
      </c>
      <c r="C260">
        <v>3021.6529</v>
      </c>
    </row>
    <row r="261" spans="1:3" x14ac:dyDescent="0.25">
      <c r="A261">
        <v>77.500140000000002</v>
      </c>
      <c r="B261">
        <v>236.91267999999999</v>
      </c>
      <c r="C261">
        <v>3046.3258000000001</v>
      </c>
    </row>
    <row r="262" spans="1:3" x14ac:dyDescent="0.25">
      <c r="A262">
        <v>77.500029999999995</v>
      </c>
      <c r="B262">
        <v>236.91703999999999</v>
      </c>
      <c r="C262">
        <v>3070.9989</v>
      </c>
    </row>
    <row r="263" spans="1:3" x14ac:dyDescent="0.25">
      <c r="A263">
        <v>77.500029999999995</v>
      </c>
      <c r="B263">
        <v>236.89135999999999</v>
      </c>
      <c r="C263">
        <v>3095.6718000000001</v>
      </c>
    </row>
    <row r="264" spans="1:3" x14ac:dyDescent="0.25">
      <c r="A264">
        <v>77.500140000000002</v>
      </c>
      <c r="B264">
        <v>236.92084</v>
      </c>
      <c r="C264">
        <v>3120.3447000000001</v>
      </c>
    </row>
    <row r="265" spans="1:3" x14ac:dyDescent="0.25">
      <c r="A265">
        <v>77.500029999999995</v>
      </c>
      <c r="B265">
        <v>236.88697999999999</v>
      </c>
      <c r="C265">
        <v>3145.0178999999998</v>
      </c>
    </row>
    <row r="266" spans="1:3" x14ac:dyDescent="0.25">
      <c r="A266">
        <v>77.500029999999995</v>
      </c>
      <c r="B266">
        <v>237.00612000000001</v>
      </c>
      <c r="C266">
        <v>3169.6907000000001</v>
      </c>
    </row>
    <row r="267" spans="1:3" x14ac:dyDescent="0.25">
      <c r="A267">
        <v>77.500029999999995</v>
      </c>
      <c r="B267">
        <v>237.07607999999999</v>
      </c>
      <c r="C267">
        <v>3194.3636000000001</v>
      </c>
    </row>
    <row r="268" spans="1:3" x14ac:dyDescent="0.25">
      <c r="A268">
        <v>77.500029999999995</v>
      </c>
      <c r="B268">
        <v>236.97197</v>
      </c>
      <c r="C268">
        <v>3219.0365000000002</v>
      </c>
    </row>
    <row r="269" spans="1:3" x14ac:dyDescent="0.25">
      <c r="A269">
        <v>77.500029999999995</v>
      </c>
      <c r="B269">
        <v>236.96108000000001</v>
      </c>
      <c r="C269">
        <v>3243.7094999999999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5BA3-74A6-4A37-9CCB-0B7110519C16}">
  <dimension ref="A1:L134"/>
  <sheetViews>
    <sheetView tabSelected="1" topLeftCell="A60" workbookViewId="0">
      <selection activeCell="AG69" sqref="AG69"/>
    </sheetView>
  </sheetViews>
  <sheetFormatPr defaultRowHeight="15" x14ac:dyDescent="0.25"/>
  <sheetData>
    <row r="1" spans="1:12" x14ac:dyDescent="0.25">
      <c r="A1" s="1" t="s">
        <v>0</v>
      </c>
      <c r="B1" s="1" t="s">
        <v>1</v>
      </c>
      <c r="C1" s="1"/>
      <c r="H1">
        <v>5</v>
      </c>
      <c r="I1">
        <v>0.1046</v>
      </c>
    </row>
    <row r="2" spans="1:12" x14ac:dyDescent="0.25">
      <c r="A2" s="2" t="s">
        <v>3</v>
      </c>
      <c r="B2" s="2" t="s">
        <v>2</v>
      </c>
      <c r="C2" s="2" t="s">
        <v>4</v>
      </c>
      <c r="E2" s="2" t="s">
        <v>3</v>
      </c>
      <c r="F2" s="2" t="s">
        <v>2</v>
      </c>
      <c r="G2" s="2"/>
      <c r="H2" s="2" t="s">
        <v>2</v>
      </c>
      <c r="L2" s="2" t="s">
        <v>3</v>
      </c>
    </row>
    <row r="3" spans="1:12" x14ac:dyDescent="0.25">
      <c r="A3">
        <v>-9.4925999999999995</v>
      </c>
      <c r="B3">
        <v>-3.9426000000000001</v>
      </c>
      <c r="C3">
        <v>2.5720000000000001</v>
      </c>
      <c r="E3">
        <f>A3+9.5</f>
        <v>7.4000000000005173E-3</v>
      </c>
      <c r="F3">
        <f>B3+3.3+$H$1*$I$1</f>
        <v>-0.11960000000000026</v>
      </c>
      <c r="H3">
        <f>'2-d shimming'!E6-F3-0.1</f>
        <v>-2.5570909090984167E-2</v>
      </c>
      <c r="I3">
        <f>'2-d shimming'!F6-G3-0.1</f>
        <v>236.81825090909098</v>
      </c>
      <c r="J3">
        <v>1</v>
      </c>
      <c r="L3">
        <f>'2-d shimming'!M6-E3</f>
        <v>-5.6733181818170664E-2</v>
      </c>
    </row>
    <row r="4" spans="1:12" x14ac:dyDescent="0.25">
      <c r="A4">
        <v>-9.4062999999999999</v>
      </c>
      <c r="B4">
        <v>-3.9083999999999999</v>
      </c>
      <c r="C4">
        <v>27.2364</v>
      </c>
      <c r="E4">
        <f t="shared" ref="E4:E67" si="0">A4+9.5</f>
        <v>9.3700000000000117E-2</v>
      </c>
      <c r="F4">
        <f>B4+3.3+$H$1*$I$1</f>
        <v>-8.5400000000000031E-2</v>
      </c>
      <c r="H4">
        <f>'2-d shimming'!E7-F4-0.1</f>
        <v>-2.4530909090968472E-2</v>
      </c>
      <c r="J4">
        <v>2</v>
      </c>
      <c r="L4">
        <f>'2-d shimming'!M7-E4</f>
        <v>-5.3973181818166793E-2</v>
      </c>
    </row>
    <row r="5" spans="1:12" x14ac:dyDescent="0.25">
      <c r="A5">
        <v>-9.5155999999999992</v>
      </c>
      <c r="B5">
        <v>-3.8119000000000001</v>
      </c>
      <c r="C5">
        <v>51.904800000000002</v>
      </c>
      <c r="E5">
        <f t="shared" si="0"/>
        <v>-1.559999999999917E-2</v>
      </c>
      <c r="F5">
        <f>B5+3.3+$H$1*$I$1</f>
        <v>1.1099999999999777E-2</v>
      </c>
      <c r="H5">
        <f>'2-d shimming'!E8-F5-0.1</f>
        <v>-2.6970909090983569E-2</v>
      </c>
      <c r="J5">
        <v>3</v>
      </c>
      <c r="L5">
        <f>'2-d shimming'!M8-E5</f>
        <v>-3.5433181818170567E-2</v>
      </c>
    </row>
    <row r="6" spans="1:12" x14ac:dyDescent="0.25">
      <c r="A6">
        <v>-9.4360999999999997</v>
      </c>
      <c r="B6">
        <v>-3.8405</v>
      </c>
      <c r="C6">
        <v>76.565799999999996</v>
      </c>
      <c r="E6">
        <f t="shared" si="0"/>
        <v>6.390000000000029E-2</v>
      </c>
      <c r="F6">
        <f>B6+3.3+$H$1*$I$1</f>
        <v>-1.7500000000000182E-2</v>
      </c>
      <c r="H6">
        <f>'2-d shimming'!E9-F6-0.1</f>
        <v>-1.5830909090983419E-2</v>
      </c>
      <c r="J6">
        <v>3</v>
      </c>
      <c r="L6">
        <f>'2-d shimming'!M9-E6</f>
        <v>-3.026318181816734E-2</v>
      </c>
    </row>
    <row r="7" spans="1:12" x14ac:dyDescent="0.25">
      <c r="A7">
        <v>-9.4975000000000005</v>
      </c>
      <c r="B7">
        <v>-3.9182999999999999</v>
      </c>
      <c r="C7">
        <v>101.2392</v>
      </c>
      <c r="E7">
        <f t="shared" si="0"/>
        <v>2.4999999999995026E-3</v>
      </c>
      <c r="F7">
        <f>B7+3.3+$H$1*$I$1</f>
        <v>-9.5300000000000051E-2</v>
      </c>
      <c r="H7">
        <f>'2-d shimming'!E10-F7-0.1</f>
        <v>-2.3670909090967279E-2</v>
      </c>
      <c r="J7">
        <f>J6+1</f>
        <v>4</v>
      </c>
      <c r="L7">
        <f>'2-d shimming'!M10-E7</f>
        <v>-3.0733181818165534E-2</v>
      </c>
    </row>
    <row r="8" spans="1:12" x14ac:dyDescent="0.25">
      <c r="A8">
        <v>-9.4410000000000007</v>
      </c>
      <c r="B8">
        <v>-3.9142000000000001</v>
      </c>
      <c r="C8">
        <v>125.90170000000001</v>
      </c>
      <c r="E8">
        <f t="shared" si="0"/>
        <v>5.8999999999999275E-2</v>
      </c>
      <c r="F8">
        <f>B8+3.3+$H$1*$I$1</f>
        <v>-9.1200000000000281E-2</v>
      </c>
      <c r="H8">
        <f>'2-d shimming'!E11-F8-0.1</f>
        <v>-1.9770909090985694E-2</v>
      </c>
      <c r="J8">
        <f t="shared" ref="J8:J71" si="1">J7+1</f>
        <v>5</v>
      </c>
      <c r="L8">
        <f>'2-d shimming'!M11-E8</f>
        <v>-1.5533181818172537E-2</v>
      </c>
    </row>
    <row r="9" spans="1:12" x14ac:dyDescent="0.25">
      <c r="A9">
        <v>-9.4766999999999992</v>
      </c>
      <c r="B9">
        <v>-3.8967999999999998</v>
      </c>
      <c r="C9">
        <v>150.56829999999999</v>
      </c>
      <c r="E9">
        <f t="shared" si="0"/>
        <v>2.3300000000000765E-2</v>
      </c>
      <c r="F9">
        <f>B9+3.3+$H$1*$I$1</f>
        <v>-7.3799999999999977E-2</v>
      </c>
      <c r="H9">
        <f>'2-d shimming'!E12-F9-0.1</f>
        <v>-2.103090909097885E-2</v>
      </c>
      <c r="J9">
        <f t="shared" si="1"/>
        <v>6</v>
      </c>
      <c r="L9">
        <f>'2-d shimming'!M12-E9</f>
        <v>-1.4333181818168228E-2</v>
      </c>
    </row>
    <row r="10" spans="1:12" x14ac:dyDescent="0.25">
      <c r="A10">
        <v>-9.4684000000000008</v>
      </c>
      <c r="B10">
        <v>-3.92</v>
      </c>
      <c r="C10">
        <v>175.2388</v>
      </c>
      <c r="E10">
        <f t="shared" si="0"/>
        <v>3.1599999999999184E-2</v>
      </c>
      <c r="F10">
        <f>B10+3.3+$H$1*$I$1</f>
        <v>-9.7000000000000086E-2</v>
      </c>
      <c r="H10">
        <f>'2-d shimming'!E13-F10-0.1</f>
        <v>-2.1070909090965789E-2</v>
      </c>
      <c r="J10">
        <f t="shared" si="1"/>
        <v>7</v>
      </c>
      <c r="L10">
        <f>'2-d shimming'!M13-E10</f>
        <v>-5.6531818181628779E-3</v>
      </c>
    </row>
    <row r="11" spans="1:12" x14ac:dyDescent="0.25">
      <c r="A11">
        <v>-9.4852000000000007</v>
      </c>
      <c r="B11">
        <v>-3.8925999999999998</v>
      </c>
      <c r="C11">
        <v>199.9084</v>
      </c>
      <c r="E11">
        <f t="shared" si="0"/>
        <v>1.4799999999999258E-2</v>
      </c>
      <c r="F11">
        <f>B11+3.3+$H$1*$I$1</f>
        <v>-6.9599999999999995E-2</v>
      </c>
      <c r="H11">
        <f>'2-d shimming'!E14-F11-0.1</f>
        <v>-2.1670909090985707E-2</v>
      </c>
      <c r="J11">
        <f t="shared" si="1"/>
        <v>8</v>
      </c>
      <c r="L11">
        <f>'2-d shimming'!M14-E11</f>
        <v>1.4468181818276804E-3</v>
      </c>
    </row>
    <row r="12" spans="1:12" x14ac:dyDescent="0.25">
      <c r="A12">
        <v>-9.4933999999999994</v>
      </c>
      <c r="B12">
        <v>-3.8902000000000001</v>
      </c>
      <c r="C12">
        <v>224.57310000000001</v>
      </c>
      <c r="E12">
        <f t="shared" si="0"/>
        <v>6.6000000000006054E-3</v>
      </c>
      <c r="F12">
        <f>B12+3.3+$H$1*$I$1</f>
        <v>-6.720000000000026E-2</v>
      </c>
      <c r="H12">
        <f>'2-d shimming'!E15-F12-0.1</f>
        <v>-2.333090909097793E-2</v>
      </c>
      <c r="J12">
        <f t="shared" si="1"/>
        <v>9</v>
      </c>
      <c r="L12">
        <f>'2-d shimming'!M15-E12</f>
        <v>7.5268181818355373E-3</v>
      </c>
    </row>
    <row r="13" spans="1:12" x14ac:dyDescent="0.25">
      <c r="A13">
        <v>-9.4939999999999998</v>
      </c>
      <c r="B13">
        <v>-3.9129999999999998</v>
      </c>
      <c r="C13">
        <v>249.2381</v>
      </c>
      <c r="E13">
        <f t="shared" si="0"/>
        <v>6.0000000000002274E-3</v>
      </c>
      <c r="F13">
        <f>B13+3.3+$H$1*$I$1</f>
        <v>-8.9999999999999969E-2</v>
      </c>
      <c r="H13">
        <f>'2-d shimming'!E16-F13-0.1</f>
        <v>-2.0970909090986006E-2</v>
      </c>
      <c r="J13">
        <f t="shared" si="1"/>
        <v>10</v>
      </c>
      <c r="L13">
        <f>'2-d shimming'!M16-E13</f>
        <v>1.2236818181833087E-2</v>
      </c>
    </row>
    <row r="14" spans="1:12" x14ac:dyDescent="0.25">
      <c r="A14">
        <v>-9.4254999999999995</v>
      </c>
      <c r="B14">
        <v>-3.8973</v>
      </c>
      <c r="C14">
        <v>273.91000000000003</v>
      </c>
      <c r="E14">
        <f t="shared" si="0"/>
        <v>7.4500000000000455E-2</v>
      </c>
      <c r="F14">
        <f>B14+3.3+$H$1*$I$1</f>
        <v>-7.4300000000000144E-2</v>
      </c>
      <c r="H14">
        <f>'2-d shimming'!E17-F14-0.1</f>
        <v>-2.4980909090970088E-2</v>
      </c>
      <c r="J14">
        <f t="shared" si="1"/>
        <v>11</v>
      </c>
      <c r="L14">
        <f>'2-d shimming'!M17-E14</f>
        <v>2.2466818181825943E-2</v>
      </c>
    </row>
    <row r="15" spans="1:12" x14ac:dyDescent="0.25">
      <c r="A15">
        <v>-9.5139999999999993</v>
      </c>
      <c r="B15">
        <v>-3.8887999999999998</v>
      </c>
      <c r="C15">
        <v>298.57580000000002</v>
      </c>
      <c r="E15">
        <f t="shared" si="0"/>
        <v>-1.3999999999999346E-2</v>
      </c>
      <c r="F15">
        <f>B15+3.3+$H$1*$I$1</f>
        <v>-6.579999999999997E-2</v>
      </c>
      <c r="H15">
        <f>'2-d shimming'!E18-F15-0.1</f>
        <v>-2.2370909090968089E-2</v>
      </c>
      <c r="J15">
        <f t="shared" si="1"/>
        <v>12</v>
      </c>
      <c r="L15">
        <f>'2-d shimming'!M18-E15</f>
        <v>1.9226818181824257E-2</v>
      </c>
    </row>
    <row r="16" spans="1:12" x14ac:dyDescent="0.25">
      <c r="A16">
        <v>-9.4489000000000001</v>
      </c>
      <c r="B16">
        <v>-3.9049</v>
      </c>
      <c r="C16">
        <v>323.23809999999997</v>
      </c>
      <c r="E16">
        <f t="shared" si="0"/>
        <v>5.1099999999999923E-2</v>
      </c>
      <c r="F16">
        <f>B16+3.3+$H$1*$I$1</f>
        <v>-8.1900000000000195E-2</v>
      </c>
      <c r="H16">
        <f>'2-d shimming'!E19-F16-0.1</f>
        <v>-2.0970909090972684E-2</v>
      </c>
      <c r="J16">
        <f t="shared" si="1"/>
        <v>13</v>
      </c>
      <c r="L16">
        <f>'2-d shimming'!M19-E16</f>
        <v>3.2166818181826429E-2</v>
      </c>
    </row>
    <row r="17" spans="1:12" x14ac:dyDescent="0.25">
      <c r="A17">
        <v>-9.5683000000000007</v>
      </c>
      <c r="B17">
        <v>-3.8896999999999999</v>
      </c>
      <c r="C17">
        <v>347.90929999999997</v>
      </c>
      <c r="E17">
        <f t="shared" si="0"/>
        <v>-6.8300000000000693E-2</v>
      </c>
      <c r="F17">
        <f>B17+3.3+$H$1*$I$1</f>
        <v>-6.6700000000000093E-2</v>
      </c>
      <c r="H17">
        <f>'2-d shimming'!E20-F17-0.1</f>
        <v>-2.057090909096651E-2</v>
      </c>
      <c r="J17">
        <f t="shared" si="1"/>
        <v>14</v>
      </c>
      <c r="L17">
        <f>'2-d shimming'!M20-E17</f>
        <v>3.3676818181824331E-2</v>
      </c>
    </row>
    <row r="18" spans="1:12" x14ac:dyDescent="0.25">
      <c r="A18">
        <v>-9.5149000000000008</v>
      </c>
      <c r="B18">
        <v>-3.9039000000000001</v>
      </c>
      <c r="C18">
        <v>372.57499999999999</v>
      </c>
      <c r="E18">
        <f t="shared" si="0"/>
        <v>-1.4900000000000801E-2</v>
      </c>
      <c r="F18">
        <f>B18+3.3+$H$1*$I$1</f>
        <v>-8.0900000000000305E-2</v>
      </c>
      <c r="H18">
        <f>'2-d shimming'!E21-F18-0.1</f>
        <v>-2.1170909090974438E-2</v>
      </c>
      <c r="J18">
        <f t="shared" si="1"/>
        <v>15</v>
      </c>
      <c r="L18">
        <f>'2-d shimming'!M21-E18</f>
        <v>3.9526818181830237E-2</v>
      </c>
    </row>
    <row r="19" spans="1:12" x14ac:dyDescent="0.25">
      <c r="A19">
        <v>-9.5242000000000004</v>
      </c>
      <c r="B19">
        <v>-3.8887999999999998</v>
      </c>
      <c r="C19">
        <v>397.24029999999999</v>
      </c>
      <c r="E19">
        <f t="shared" si="0"/>
        <v>-2.4200000000000443E-2</v>
      </c>
      <c r="F19">
        <f>B19+3.3+$H$1*$I$1</f>
        <v>-6.579999999999997E-2</v>
      </c>
      <c r="H19">
        <f>'2-d shimming'!E22-F19-0.1</f>
        <v>-1.923090909096617E-2</v>
      </c>
      <c r="J19">
        <f t="shared" si="1"/>
        <v>16</v>
      </c>
      <c r="L19">
        <f>'2-d shimming'!M22-E19</f>
        <v>4.4676818181834221E-2</v>
      </c>
    </row>
    <row r="20" spans="1:12" x14ac:dyDescent="0.25">
      <c r="A20">
        <v>-9.5012000000000008</v>
      </c>
      <c r="B20">
        <v>-3.8959999999999999</v>
      </c>
      <c r="C20">
        <v>421.90940000000001</v>
      </c>
      <c r="E20">
        <f t="shared" si="0"/>
        <v>-1.200000000000756E-3</v>
      </c>
      <c r="F20">
        <f>B20+3.3+$H$1*$I$1</f>
        <v>-7.3000000000000065E-2</v>
      </c>
      <c r="H20">
        <f>'2-d shimming'!E23-F20-0.1</f>
        <v>-1.9270909090961991E-2</v>
      </c>
      <c r="J20">
        <f t="shared" si="1"/>
        <v>17</v>
      </c>
      <c r="L20">
        <f>'2-d shimming'!M23-E20</f>
        <v>4.1346818181825284E-2</v>
      </c>
    </row>
    <row r="21" spans="1:12" x14ac:dyDescent="0.25">
      <c r="A21">
        <v>-9.5038</v>
      </c>
      <c r="B21">
        <v>-3.8891</v>
      </c>
      <c r="C21">
        <v>446.57859999999999</v>
      </c>
      <c r="E21">
        <f t="shared" si="0"/>
        <v>-3.8000000000000256E-3</v>
      </c>
      <c r="F21">
        <f>B21+3.3+$H$1*$I$1</f>
        <v>-6.6100000000000159E-2</v>
      </c>
      <c r="H21">
        <f>'2-d shimming'!E24-F21-0.1</f>
        <v>-1.0070909090967445E-2</v>
      </c>
      <c r="J21">
        <f t="shared" si="1"/>
        <v>18</v>
      </c>
      <c r="L21">
        <f>'2-d shimming'!M24-E21</f>
        <v>4.3066818181829447E-2</v>
      </c>
    </row>
    <row r="22" spans="1:12" x14ac:dyDescent="0.25">
      <c r="A22">
        <v>-9.5395000000000003</v>
      </c>
      <c r="B22">
        <v>-3.9117000000000002</v>
      </c>
      <c r="C22">
        <v>471.245</v>
      </c>
      <c r="E22">
        <f t="shared" si="0"/>
        <v>-3.9500000000000313E-2</v>
      </c>
      <c r="F22">
        <f>B22+3.3+$H$1*$I$1</f>
        <v>-8.8700000000000334E-2</v>
      </c>
      <c r="H22">
        <f>'2-d shimming'!E25-F22-0.1</f>
        <v>-1.6830909090964213E-2</v>
      </c>
      <c r="J22">
        <f t="shared" si="1"/>
        <v>19</v>
      </c>
      <c r="L22">
        <f>'2-d shimming'!M25-E22</f>
        <v>5.1426818181834477E-2</v>
      </c>
    </row>
    <row r="23" spans="1:12" x14ac:dyDescent="0.25">
      <c r="A23">
        <v>-9.5631000000000004</v>
      </c>
      <c r="B23">
        <v>-3.9245999999999999</v>
      </c>
      <c r="C23">
        <v>495.90879999999999</v>
      </c>
      <c r="E23">
        <f t="shared" si="0"/>
        <v>-6.3100000000000378E-2</v>
      </c>
      <c r="F23">
        <f>B23+3.3+$H$1*$I$1</f>
        <v>-0.10160000000000002</v>
      </c>
      <c r="H23">
        <f>'2-d shimming'!E26-F23-0.1</f>
        <v>-1.6170909090984315E-2</v>
      </c>
      <c r="J23">
        <f t="shared" si="1"/>
        <v>20</v>
      </c>
      <c r="L23">
        <f>'2-d shimming'!M26-E23</f>
        <v>5.7236818181829463E-2</v>
      </c>
    </row>
    <row r="24" spans="1:12" x14ac:dyDescent="0.25">
      <c r="A24">
        <v>-9.5614000000000008</v>
      </c>
      <c r="B24">
        <v>-3.8818000000000001</v>
      </c>
      <c r="C24">
        <v>520.57979999999998</v>
      </c>
      <c r="E24">
        <f t="shared" si="0"/>
        <v>-6.1400000000000787E-2</v>
      </c>
      <c r="F24">
        <f>B24+3.3+$H$1*$I$1</f>
        <v>-5.8800000000000296E-2</v>
      </c>
      <c r="H24">
        <f>'2-d shimming'!E27-F24-0.1</f>
        <v>-2.0830909090985533E-2</v>
      </c>
      <c r="J24">
        <f t="shared" si="1"/>
        <v>21</v>
      </c>
      <c r="L24">
        <f>'2-d shimming'!M27-E24</f>
        <v>6.1826818181836884E-2</v>
      </c>
    </row>
    <row r="25" spans="1:12" x14ac:dyDescent="0.25">
      <c r="A25">
        <v>-9.5801999999999996</v>
      </c>
      <c r="B25">
        <v>-3.9005999999999998</v>
      </c>
      <c r="C25">
        <v>545.24519999999995</v>
      </c>
      <c r="E25">
        <f t="shared" si="0"/>
        <v>-8.0199999999999605E-2</v>
      </c>
      <c r="F25">
        <f>B25+3.3+$H$1*$I$1</f>
        <v>-7.7600000000000002E-2</v>
      </c>
      <c r="H25">
        <f>'2-d shimming'!E28-F25-0.1</f>
        <v>-1.593090909096409E-2</v>
      </c>
      <c r="J25">
        <f t="shared" si="1"/>
        <v>22</v>
      </c>
      <c r="L25">
        <f>'2-d shimming'!M28-E25</f>
        <v>6.2446818181834729E-2</v>
      </c>
    </row>
    <row r="26" spans="1:12" x14ac:dyDescent="0.25">
      <c r="A26">
        <v>-9.5021000000000004</v>
      </c>
      <c r="B26">
        <v>-3.9011</v>
      </c>
      <c r="C26">
        <v>569.91060000000004</v>
      </c>
      <c r="E26">
        <f t="shared" si="0"/>
        <v>-2.1000000000004349E-3</v>
      </c>
      <c r="F26">
        <f>B26+3.3+$H$1*$I$1</f>
        <v>-7.8100000000000169E-2</v>
      </c>
      <c r="H26">
        <f>'2-d shimming'!E29-F26-0.1</f>
        <v>-1.8470909090962523E-2</v>
      </c>
      <c r="J26">
        <f t="shared" si="1"/>
        <v>23</v>
      </c>
      <c r="L26">
        <f>'2-d shimming'!M29-E26</f>
        <v>6.4866818181828378E-2</v>
      </c>
    </row>
    <row r="27" spans="1:12" x14ac:dyDescent="0.25">
      <c r="A27">
        <v>-9.5869999999999997</v>
      </c>
      <c r="B27">
        <v>-3.91</v>
      </c>
      <c r="C27">
        <v>594.57730000000004</v>
      </c>
      <c r="E27">
        <f t="shared" si="0"/>
        <v>-8.6999999999999744E-2</v>
      </c>
      <c r="F27">
        <f>B27+3.3+$H$1*$I$1</f>
        <v>-8.7000000000000299E-2</v>
      </c>
      <c r="H27">
        <f>'2-d shimming'!E30-F27-0.1</f>
        <v>-1.8070909090960346E-2</v>
      </c>
      <c r="J27">
        <f t="shared" si="1"/>
        <v>24</v>
      </c>
      <c r="L27">
        <f>'2-d shimming'!M30-E27</f>
        <v>6.3766818181829166E-2</v>
      </c>
    </row>
    <row r="28" spans="1:12" x14ac:dyDescent="0.25">
      <c r="A28">
        <v>-9.5968999999999998</v>
      </c>
      <c r="B28">
        <v>-3.8931</v>
      </c>
      <c r="C28">
        <v>619.24450000000002</v>
      </c>
      <c r="E28">
        <f t="shared" si="0"/>
        <v>-9.6899999999999764E-2</v>
      </c>
      <c r="F28">
        <f>B28+3.3+$H$1*$I$1</f>
        <v>-7.0100000000000162E-2</v>
      </c>
      <c r="H28">
        <f>'2-d shimming'!E31-F28-0.1</f>
        <v>-1.3630909090979665E-2</v>
      </c>
      <c r="J28">
        <f t="shared" si="1"/>
        <v>25</v>
      </c>
      <c r="L28">
        <f>'2-d shimming'!M31-E28</f>
        <v>7.0766818181832392E-2</v>
      </c>
    </row>
    <row r="29" spans="1:12" x14ac:dyDescent="0.25">
      <c r="A29">
        <v>-9.5822000000000003</v>
      </c>
      <c r="B29">
        <v>-3.9235000000000002</v>
      </c>
      <c r="C29">
        <v>643.91210000000001</v>
      </c>
      <c r="E29">
        <f t="shared" si="0"/>
        <v>-8.2200000000000273E-2</v>
      </c>
      <c r="F29">
        <f>B29+3.3+$H$1*$I$1</f>
        <v>-0.10050000000000037</v>
      </c>
      <c r="H29">
        <f>'2-d shimming'!E32-F29-0.1</f>
        <v>-1.3030909090973958E-2</v>
      </c>
      <c r="J29">
        <f t="shared" si="1"/>
        <v>26</v>
      </c>
      <c r="L29">
        <f>'2-d shimming'!M32-E29</f>
        <v>6.6936818181829949E-2</v>
      </c>
    </row>
    <row r="30" spans="1:12" x14ac:dyDescent="0.25">
      <c r="A30">
        <v>-9.5440000000000005</v>
      </c>
      <c r="B30">
        <v>-3.9020999999999999</v>
      </c>
      <c r="C30">
        <v>668.5788</v>
      </c>
      <c r="E30">
        <f t="shared" si="0"/>
        <v>-4.4000000000000483E-2</v>
      </c>
      <c r="F30">
        <f>B30+3.3+$H$1*$I$1</f>
        <v>-7.9100000000000059E-2</v>
      </c>
      <c r="H30">
        <f>'2-d shimming'!E33-F30-0.1</f>
        <v>-1.5730909090978767E-2</v>
      </c>
      <c r="J30">
        <f t="shared" si="1"/>
        <v>27</v>
      </c>
      <c r="L30">
        <f>'2-d shimming'!M33-E30</f>
        <v>7.6616818181836521E-2</v>
      </c>
    </row>
    <row r="31" spans="1:12" x14ac:dyDescent="0.25">
      <c r="A31">
        <v>-9.6076999999999995</v>
      </c>
      <c r="B31">
        <v>-3.9277000000000002</v>
      </c>
      <c r="C31">
        <v>693.24800000000005</v>
      </c>
      <c r="E31">
        <f t="shared" si="0"/>
        <v>-0.10769999999999946</v>
      </c>
      <c r="F31">
        <f>B31+3.3+$H$1*$I$1</f>
        <v>-0.10470000000000035</v>
      </c>
      <c r="H31">
        <f>'2-d shimming'!E34-F31-0.1</f>
        <v>-1.2170909090982535E-2</v>
      </c>
      <c r="J31">
        <f t="shared" si="1"/>
        <v>28</v>
      </c>
      <c r="L31">
        <f>'2-d shimming'!M34-E31</f>
        <v>7.1376818181823509E-2</v>
      </c>
    </row>
    <row r="32" spans="1:12" x14ac:dyDescent="0.25">
      <c r="A32">
        <v>-9.4932999999999996</v>
      </c>
      <c r="B32">
        <v>-3.9298999999999999</v>
      </c>
      <c r="C32">
        <v>717.91300000000001</v>
      </c>
      <c r="E32">
        <f t="shared" si="0"/>
        <v>6.7000000000003723E-3</v>
      </c>
      <c r="F32">
        <f>B32+3.3+$H$1*$I$1</f>
        <v>-0.10690000000000011</v>
      </c>
      <c r="H32">
        <f>'2-d shimming'!E35-F32-0.1</f>
        <v>-9.0709090909813217E-3</v>
      </c>
      <c r="J32">
        <f t="shared" si="1"/>
        <v>29</v>
      </c>
      <c r="L32">
        <f>'2-d shimming'!M35-E32</f>
        <v>7.4566818181830641E-2</v>
      </c>
    </row>
    <row r="33" spans="1:12" x14ac:dyDescent="0.25">
      <c r="A33">
        <v>-9.5897000000000006</v>
      </c>
      <c r="B33">
        <v>-3.9319999999999999</v>
      </c>
      <c r="C33">
        <v>742.57749999999999</v>
      </c>
      <c r="E33">
        <f t="shared" si="0"/>
        <v>-8.9700000000000557E-2</v>
      </c>
      <c r="F33">
        <f>B33+3.3+$H$1*$I$1</f>
        <v>-0.1090000000000001</v>
      </c>
      <c r="H33">
        <f>'2-d shimming'!E36-F33-0.1</f>
        <v>-9.8309090909796393E-3</v>
      </c>
      <c r="J33">
        <f t="shared" si="1"/>
        <v>30</v>
      </c>
      <c r="L33">
        <f>'2-d shimming'!M36-E33</f>
        <v>8.3266818181833457E-2</v>
      </c>
    </row>
    <row r="34" spans="1:12" x14ac:dyDescent="0.25">
      <c r="A34">
        <v>-9.5875000000000004</v>
      </c>
      <c r="B34">
        <v>-3.8976000000000002</v>
      </c>
      <c r="C34">
        <v>767.25040000000001</v>
      </c>
      <c r="E34">
        <f t="shared" si="0"/>
        <v>-8.7500000000000355E-2</v>
      </c>
      <c r="F34">
        <f>B34+3.3+$H$1*$I$1</f>
        <v>-7.4600000000000333E-2</v>
      </c>
      <c r="H34">
        <f>'2-d shimming'!E37-F34-0.1</f>
        <v>-1.3030909090966852E-2</v>
      </c>
      <c r="J34">
        <f t="shared" si="1"/>
        <v>31</v>
      </c>
      <c r="L34">
        <f>'2-d shimming'!M37-E34</f>
        <v>8.2866818181836166E-2</v>
      </c>
    </row>
    <row r="35" spans="1:12" x14ac:dyDescent="0.25">
      <c r="A35">
        <v>-9.5292999999999992</v>
      </c>
      <c r="B35">
        <v>-3.9188000000000001</v>
      </c>
      <c r="C35">
        <v>791.91780000000006</v>
      </c>
      <c r="E35">
        <f t="shared" si="0"/>
        <v>-2.9299999999999216E-2</v>
      </c>
      <c r="F35">
        <f>B35+3.3+$H$1*$I$1</f>
        <v>-9.5800000000000218E-2</v>
      </c>
      <c r="H35">
        <f>'2-d shimming'!E38-F35-0.1</f>
        <v>-1.143090909096392E-2</v>
      </c>
      <c r="J35">
        <f t="shared" si="1"/>
        <v>32</v>
      </c>
      <c r="L35">
        <f>'2-d shimming'!M38-E35</f>
        <v>8.4066818181831593E-2</v>
      </c>
    </row>
    <row r="36" spans="1:12" x14ac:dyDescent="0.25">
      <c r="A36">
        <v>-9.5668000000000006</v>
      </c>
      <c r="B36">
        <v>-3.9359999999999999</v>
      </c>
      <c r="C36">
        <v>816.58069999999998</v>
      </c>
      <c r="E36">
        <f t="shared" si="0"/>
        <v>-6.6800000000000637E-2</v>
      </c>
      <c r="F36">
        <f>B36+3.3+$H$1*$I$1</f>
        <v>-0.1130000000000001</v>
      </c>
      <c r="H36">
        <f>'2-d shimming'!E39-F36-0.1</f>
        <v>1.6629090909015626E-2</v>
      </c>
      <c r="J36">
        <f t="shared" si="1"/>
        <v>33</v>
      </c>
      <c r="L36">
        <f>'2-d shimming'!M39-E36</f>
        <v>5.7366818181833423E-2</v>
      </c>
    </row>
    <row r="37" spans="1:12" x14ac:dyDescent="0.25">
      <c r="A37">
        <v>-9.5373000000000001</v>
      </c>
      <c r="B37">
        <v>-3.952</v>
      </c>
      <c r="C37">
        <v>841.24850000000004</v>
      </c>
      <c r="E37">
        <f t="shared" si="0"/>
        <v>-3.7300000000000111E-2</v>
      </c>
      <c r="F37">
        <f>B37+3.3+$H$1*$I$1</f>
        <v>-0.12900000000000011</v>
      </c>
      <c r="H37">
        <f>'2-d shimming'!E40-F37-0.1</f>
        <v>1.5029090909028237E-2</v>
      </c>
      <c r="J37">
        <f t="shared" si="1"/>
        <v>34</v>
      </c>
      <c r="L37">
        <f>'2-d shimming'!M40-E37</f>
        <v>5.2966818181827691E-2</v>
      </c>
    </row>
    <row r="38" spans="1:12" x14ac:dyDescent="0.25">
      <c r="A38">
        <v>-9.5030000000000001</v>
      </c>
      <c r="B38">
        <v>-3.9241999999999999</v>
      </c>
      <c r="C38">
        <v>865.91210000000001</v>
      </c>
      <c r="E38">
        <f t="shared" si="0"/>
        <v>-3.0000000000001137E-3</v>
      </c>
      <c r="F38">
        <f>B38+3.3+$H$1*$I$1</f>
        <v>-0.10120000000000007</v>
      </c>
      <c r="H38">
        <f>'2-d shimming'!E41-F38-0.1</f>
        <v>1.77690909090302E-2</v>
      </c>
      <c r="J38">
        <f t="shared" si="1"/>
        <v>35</v>
      </c>
      <c r="L38">
        <f>'2-d shimming'!M41-E38</f>
        <v>6.5466818181832309E-2</v>
      </c>
    </row>
    <row r="39" spans="1:12" x14ac:dyDescent="0.25">
      <c r="A39">
        <v>-9.5701000000000001</v>
      </c>
      <c r="B39">
        <v>-3.9613</v>
      </c>
      <c r="C39">
        <v>890.5865</v>
      </c>
      <c r="E39">
        <f t="shared" si="0"/>
        <v>-7.0100000000000051E-2</v>
      </c>
      <c r="F39">
        <f>B39+3.3+$H$1*$I$1</f>
        <v>-0.1383000000000002</v>
      </c>
      <c r="H39">
        <f>'2-d shimming'!E42-F39-0.1</f>
        <v>1.8729090909041374E-2</v>
      </c>
      <c r="J39">
        <f t="shared" si="1"/>
        <v>36</v>
      </c>
      <c r="L39">
        <f>'2-d shimming'!M42-E39</f>
        <v>5.5666818181823174E-2</v>
      </c>
    </row>
    <row r="40" spans="1:12" x14ac:dyDescent="0.25">
      <c r="A40">
        <v>-9.5587999999999997</v>
      </c>
      <c r="B40">
        <v>-3.9296000000000002</v>
      </c>
      <c r="C40">
        <v>915.24829999999997</v>
      </c>
      <c r="E40">
        <f t="shared" si="0"/>
        <v>-5.8799999999999741E-2</v>
      </c>
      <c r="F40">
        <f>B40+3.3+$H$1*$I$1</f>
        <v>-0.10660000000000036</v>
      </c>
      <c r="H40">
        <f>'2-d shimming'!E43-F40-0.1</f>
        <v>1.646909090903545E-2</v>
      </c>
      <c r="J40">
        <f t="shared" si="1"/>
        <v>37</v>
      </c>
      <c r="L40">
        <f>'2-d shimming'!M43-E40</f>
        <v>6.2766818181822615E-2</v>
      </c>
    </row>
    <row r="41" spans="1:12" x14ac:dyDescent="0.25">
      <c r="A41">
        <v>-9.6029</v>
      </c>
      <c r="B41">
        <v>-3.9392999999999998</v>
      </c>
      <c r="C41">
        <v>939.91639999999995</v>
      </c>
      <c r="E41">
        <f t="shared" si="0"/>
        <v>-0.10289999999999999</v>
      </c>
      <c r="F41">
        <f>B41+3.3+$H$1*$I$1</f>
        <v>-0.11629999999999996</v>
      </c>
      <c r="H41">
        <f>'2-d shimming'!E44-F41-0.1</f>
        <v>1.5719090909014993E-2</v>
      </c>
      <c r="J41">
        <f t="shared" si="1"/>
        <v>38</v>
      </c>
      <c r="L41">
        <f>'2-d shimming'!M44-E41</f>
        <v>6.0946818181827567E-2</v>
      </c>
    </row>
    <row r="42" spans="1:12" x14ac:dyDescent="0.25">
      <c r="A42">
        <v>-9.4989000000000008</v>
      </c>
      <c r="B42">
        <v>-3.9298999999999999</v>
      </c>
      <c r="C42">
        <v>964.58500000000004</v>
      </c>
      <c r="E42">
        <f t="shared" si="0"/>
        <v>1.0999999999992127E-3</v>
      </c>
      <c r="F42">
        <f>B42+3.3+$H$1*$I$1</f>
        <v>-0.10690000000000011</v>
      </c>
      <c r="H42">
        <f>'2-d shimming'!E45-F42-0.1</f>
        <v>1.5029090909022907E-2</v>
      </c>
      <c r="J42">
        <f t="shared" si="1"/>
        <v>39</v>
      </c>
      <c r="L42">
        <f>'2-d shimming'!M45-E42</f>
        <v>5.6566818181829959E-2</v>
      </c>
    </row>
    <row r="43" spans="1:12" x14ac:dyDescent="0.25">
      <c r="A43">
        <v>-9.5388999999999999</v>
      </c>
      <c r="B43">
        <v>-3.9495</v>
      </c>
      <c r="C43">
        <v>989.25350000000003</v>
      </c>
      <c r="E43">
        <f t="shared" si="0"/>
        <v>-3.8899999999999935E-2</v>
      </c>
      <c r="F43">
        <f>B43+3.3+$H$1*$I$1</f>
        <v>-0.12650000000000017</v>
      </c>
      <c r="H43">
        <f>'2-d shimming'!E46-F43-0.1</f>
        <v>1.042909090901542E-2</v>
      </c>
      <c r="J43">
        <f t="shared" si="1"/>
        <v>40</v>
      </c>
      <c r="L43">
        <f>'2-d shimming'!M46-E43</f>
        <v>6.5046818181828669E-2</v>
      </c>
    </row>
    <row r="44" spans="1:12" x14ac:dyDescent="0.25">
      <c r="A44">
        <v>-9.5424000000000007</v>
      </c>
      <c r="B44">
        <v>-3.9432</v>
      </c>
      <c r="C44">
        <v>1013.9176</v>
      </c>
      <c r="E44">
        <f t="shared" si="0"/>
        <v>-4.2400000000000659E-2</v>
      </c>
      <c r="F44">
        <f>B44+3.3+$H$1*$I$1</f>
        <v>-0.1202000000000002</v>
      </c>
      <c r="H44">
        <f>'2-d shimming'!E47-F44-0.1</f>
        <v>1.8469090909019686E-2</v>
      </c>
      <c r="J44">
        <f t="shared" si="1"/>
        <v>41</v>
      </c>
      <c r="L44">
        <f>'2-d shimming'!M47-E44</f>
        <v>5.9366818181828762E-2</v>
      </c>
    </row>
    <row r="45" spans="1:12" x14ac:dyDescent="0.25">
      <c r="A45">
        <v>-9.5462000000000007</v>
      </c>
      <c r="B45">
        <v>-3.9398</v>
      </c>
      <c r="C45">
        <v>1038.5822000000001</v>
      </c>
      <c r="E45">
        <f t="shared" si="0"/>
        <v>-4.6200000000000685E-2</v>
      </c>
      <c r="F45">
        <f>B45+3.3+$H$1*$I$1</f>
        <v>-0.11680000000000013</v>
      </c>
      <c r="H45">
        <f>'2-d shimming'!E48-F45-0.1</f>
        <v>1.4829090909028703E-2</v>
      </c>
      <c r="J45">
        <f t="shared" si="1"/>
        <v>42</v>
      </c>
      <c r="L45">
        <f>'2-d shimming'!M48-E45</f>
        <v>5.9166818181823899E-2</v>
      </c>
    </row>
    <row r="46" spans="1:12" x14ac:dyDescent="0.25">
      <c r="A46">
        <v>-9.4870000000000001</v>
      </c>
      <c r="B46">
        <v>-3.9253999999999998</v>
      </c>
      <c r="C46">
        <v>1063.2529999999999</v>
      </c>
      <c r="E46">
        <f t="shared" si="0"/>
        <v>1.2999999999999901E-2</v>
      </c>
      <c r="F46">
        <f>B46+3.3+$H$1*$I$1</f>
        <v>-0.10239999999999994</v>
      </c>
      <c r="H46">
        <f>'2-d shimming'!E49-F46-0.1</f>
        <v>8.1290909090283303E-3</v>
      </c>
      <c r="J46">
        <f t="shared" si="1"/>
        <v>43</v>
      </c>
      <c r="L46">
        <f>'2-d shimming'!M49-E46</f>
        <v>6.2066818181824246E-2</v>
      </c>
    </row>
    <row r="47" spans="1:12" x14ac:dyDescent="0.25">
      <c r="A47">
        <v>-9.5828000000000007</v>
      </c>
      <c r="B47">
        <v>-3.9451000000000001</v>
      </c>
      <c r="C47">
        <v>1087.9204999999999</v>
      </c>
      <c r="E47">
        <f t="shared" si="0"/>
        <v>-8.2800000000000651E-2</v>
      </c>
      <c r="F47">
        <f>B47+3.3+$H$1*$I$1</f>
        <v>-0.12210000000000021</v>
      </c>
      <c r="H47">
        <f>'2-d shimming'!E50-F47-0.1</f>
        <v>9.3290909090397445E-3</v>
      </c>
      <c r="J47">
        <f t="shared" si="1"/>
        <v>44</v>
      </c>
      <c r="L47">
        <f>'2-d shimming'!M50-E47</f>
        <v>5.6326818181824834E-2</v>
      </c>
    </row>
    <row r="48" spans="1:12" x14ac:dyDescent="0.25">
      <c r="A48">
        <v>-9.5846999999999998</v>
      </c>
      <c r="B48">
        <v>-3.9203999999999999</v>
      </c>
      <c r="C48">
        <v>1112.5847000000001</v>
      </c>
      <c r="E48">
        <f t="shared" si="0"/>
        <v>-8.4699999999999775E-2</v>
      </c>
      <c r="F48">
        <f>B48+3.3+$H$1*$I$1</f>
        <v>-9.7400000000000042E-2</v>
      </c>
      <c r="H48">
        <f>'2-d shimming'!E51-F48-0.1</f>
        <v>8.169090909036586E-3</v>
      </c>
      <c r="J48">
        <f t="shared" si="1"/>
        <v>45</v>
      </c>
      <c r="L48">
        <f>'2-d shimming'!M51-E48</f>
        <v>6.1026818181831644E-2</v>
      </c>
    </row>
    <row r="49" spans="1:12" x14ac:dyDescent="0.25">
      <c r="A49">
        <v>-9.5889000000000006</v>
      </c>
      <c r="B49">
        <v>-3.9278</v>
      </c>
      <c r="C49">
        <v>1137.2547</v>
      </c>
      <c r="E49">
        <f t="shared" si="0"/>
        <v>-8.8900000000000645E-2</v>
      </c>
      <c r="F49">
        <f>B49+3.3+$H$1*$I$1</f>
        <v>-0.10480000000000012</v>
      </c>
      <c r="H49">
        <f>'2-d shimming'!E52-F49-0.1</f>
        <v>3.6290909090268275E-3</v>
      </c>
      <c r="J49">
        <f t="shared" si="1"/>
        <v>46</v>
      </c>
      <c r="L49">
        <f>'2-d shimming'!M52-E49</f>
        <v>5.7816818181825269E-2</v>
      </c>
    </row>
    <row r="50" spans="1:12" x14ac:dyDescent="0.25">
      <c r="A50">
        <v>-9.5055999999999994</v>
      </c>
      <c r="B50">
        <v>-3.9256000000000002</v>
      </c>
      <c r="C50">
        <v>1161.9170999999999</v>
      </c>
      <c r="E50">
        <f t="shared" si="0"/>
        <v>-5.5999999999993832E-3</v>
      </c>
      <c r="F50">
        <f>B50+3.3+$H$1*$I$1</f>
        <v>-0.10260000000000036</v>
      </c>
      <c r="H50">
        <f>'2-d shimming'!E53-F50-0.1</f>
        <v>1.0669090909032536E-2</v>
      </c>
      <c r="J50">
        <f t="shared" si="1"/>
        <v>47</v>
      </c>
      <c r="L50">
        <f>'2-d shimming'!M53-E50</f>
        <v>4.9866818181824257E-2</v>
      </c>
    </row>
    <row r="51" spans="1:12" x14ac:dyDescent="0.25">
      <c r="A51">
        <v>-9.5996000000000006</v>
      </c>
      <c r="B51">
        <v>-3.931</v>
      </c>
      <c r="C51">
        <v>1186.5838000000001</v>
      </c>
      <c r="E51">
        <f t="shared" si="0"/>
        <v>-9.9600000000000577E-2</v>
      </c>
      <c r="F51">
        <f>B51+3.3+$H$1*$I$1</f>
        <v>-0.10800000000000021</v>
      </c>
      <c r="H51">
        <f>'2-d shimming'!E54-F51-0.1</f>
        <v>6.3290909090387426E-3</v>
      </c>
      <c r="J51">
        <f t="shared" si="1"/>
        <v>48</v>
      </c>
      <c r="L51">
        <f>'2-d shimming'!M54-E51</f>
        <v>5.5246818181833746E-2</v>
      </c>
    </row>
    <row r="52" spans="1:12" x14ac:dyDescent="0.25">
      <c r="A52">
        <v>-9.5092999999999996</v>
      </c>
      <c r="B52">
        <v>-3.9253999999999998</v>
      </c>
      <c r="C52">
        <v>1211.2551000000001</v>
      </c>
      <c r="E52">
        <f t="shared" si="0"/>
        <v>-9.2999999999996419E-3</v>
      </c>
      <c r="F52">
        <f>B52+3.3+$H$1*$I$1</f>
        <v>-0.10239999999999994</v>
      </c>
      <c r="H52">
        <f>'2-d shimming'!E55-F52-0.1</f>
        <v>5.5090909090209361E-3</v>
      </c>
      <c r="J52">
        <f t="shared" si="1"/>
        <v>49</v>
      </c>
      <c r="L52">
        <f>'2-d shimming'!M55-E52</f>
        <v>4.536681818182231E-2</v>
      </c>
    </row>
    <row r="53" spans="1:12" x14ac:dyDescent="0.25">
      <c r="A53">
        <v>-9.5140999999999991</v>
      </c>
      <c r="B53">
        <v>-3.9281000000000001</v>
      </c>
      <c r="C53">
        <v>1235.9168999999999</v>
      </c>
      <c r="E53">
        <f t="shared" si="0"/>
        <v>-1.4099999999999113E-2</v>
      </c>
      <c r="F53">
        <f>B53+3.3+$H$1*$I$1</f>
        <v>-0.1051000000000003</v>
      </c>
      <c r="H53">
        <f>'2-d shimming'!E56-F53-0.1</f>
        <v>6.0790909090273348E-3</v>
      </c>
      <c r="J53">
        <f t="shared" si="1"/>
        <v>50</v>
      </c>
      <c r="L53">
        <f>'2-d shimming'!M56-E53</f>
        <v>4.2966818181824351E-2</v>
      </c>
    </row>
    <row r="54" spans="1:12" x14ac:dyDescent="0.25">
      <c r="A54">
        <v>-9.5701999999999998</v>
      </c>
      <c r="B54">
        <v>-3.9325999999999999</v>
      </c>
      <c r="C54">
        <v>1260.5868</v>
      </c>
      <c r="E54">
        <f t="shared" si="0"/>
        <v>-7.0199999999999818E-2</v>
      </c>
      <c r="F54">
        <f>B54+3.3+$H$1*$I$1</f>
        <v>-0.10960000000000003</v>
      </c>
      <c r="H54">
        <f>'2-d shimming'!E57-F54-0.1</f>
        <v>3.7790909090286984E-3</v>
      </c>
      <c r="J54">
        <f t="shared" si="1"/>
        <v>51</v>
      </c>
      <c r="L54">
        <f>'2-d shimming'!M57-E54</f>
        <v>4.2066818181822896E-2</v>
      </c>
    </row>
    <row r="55" spans="1:12" x14ac:dyDescent="0.25">
      <c r="A55">
        <v>-9.5756999999999994</v>
      </c>
      <c r="B55">
        <v>-3.9329999999999998</v>
      </c>
      <c r="C55">
        <v>1285.2587000000001</v>
      </c>
      <c r="E55">
        <f t="shared" si="0"/>
        <v>-7.5699999999999434E-2</v>
      </c>
      <c r="F55">
        <f>B55+3.3+$H$1*$I$1</f>
        <v>-0.10999999999999999</v>
      </c>
      <c r="H55">
        <f>'2-d shimming'!E58-F55-0.1</f>
        <v>2.3790909090257439E-3</v>
      </c>
      <c r="J55">
        <f t="shared" si="1"/>
        <v>52</v>
      </c>
      <c r="L55">
        <f>'2-d shimming'!M58-E55</f>
        <v>3.6066818181824445E-2</v>
      </c>
    </row>
    <row r="56" spans="1:12" x14ac:dyDescent="0.25">
      <c r="A56">
        <v>-9.5368999999999993</v>
      </c>
      <c r="B56">
        <v>-3.9498000000000002</v>
      </c>
      <c r="C56">
        <v>1309.9211</v>
      </c>
      <c r="E56">
        <f t="shared" si="0"/>
        <v>-3.6899999999999267E-2</v>
      </c>
      <c r="F56">
        <f>B56+3.3+$H$1*$I$1</f>
        <v>-0.12680000000000036</v>
      </c>
      <c r="H56">
        <f>'2-d shimming'!E59-F56-0.1</f>
        <v>1.0290909090346634E-3</v>
      </c>
      <c r="J56">
        <f t="shared" si="1"/>
        <v>53</v>
      </c>
      <c r="L56">
        <f>'2-d shimming'!M59-E56</f>
        <v>3.242681818182902E-2</v>
      </c>
    </row>
    <row r="57" spans="1:12" x14ac:dyDescent="0.25">
      <c r="A57">
        <v>-9.5326000000000004</v>
      </c>
      <c r="B57">
        <v>-3.9504000000000001</v>
      </c>
      <c r="C57">
        <v>1334.5886</v>
      </c>
      <c r="E57">
        <f t="shared" si="0"/>
        <v>-3.2600000000000406E-2</v>
      </c>
      <c r="F57">
        <f>B57+3.3+$H$1*$I$1</f>
        <v>-0.12740000000000029</v>
      </c>
      <c r="H57">
        <f>'2-d shimming'!E60-F57-0.1</f>
        <v>7.8909090902376522E-4</v>
      </c>
      <c r="J57">
        <f t="shared" si="1"/>
        <v>54</v>
      </c>
      <c r="L57">
        <f>'2-d shimming'!M60-E57</f>
        <v>2.3866818181828009E-2</v>
      </c>
    </row>
    <row r="58" spans="1:12" x14ac:dyDescent="0.25">
      <c r="A58">
        <v>-9.5027000000000008</v>
      </c>
      <c r="B58">
        <v>-3.9207999999999998</v>
      </c>
      <c r="C58">
        <v>1359.2596000000001</v>
      </c>
      <c r="E58">
        <f t="shared" si="0"/>
        <v>-2.7000000000008129E-3</v>
      </c>
      <c r="F58">
        <f>B58+3.3+$H$1*$I$1</f>
        <v>-9.7799999999999998E-2</v>
      </c>
      <c r="H58">
        <f>'2-d shimming'!E61-F58-0.1</f>
        <v>1.7090909090191342E-3</v>
      </c>
      <c r="J58">
        <f t="shared" si="1"/>
        <v>55</v>
      </c>
      <c r="L58">
        <f>'2-d shimming'!M61-E58</f>
        <v>2.1166818181836078E-2</v>
      </c>
    </row>
    <row r="59" spans="1:12" x14ac:dyDescent="0.25">
      <c r="A59">
        <v>-9.5489999999999995</v>
      </c>
      <c r="B59">
        <v>-3.9348999999999998</v>
      </c>
      <c r="C59">
        <v>1383.9232</v>
      </c>
      <c r="E59">
        <f t="shared" si="0"/>
        <v>-4.8999999999999488E-2</v>
      </c>
      <c r="F59">
        <f>B59+3.3+$H$1*$I$1</f>
        <v>-0.1119</v>
      </c>
      <c r="H59">
        <f>'2-d shimming'!E62-F59-0.1</f>
        <v>2.4290909090353974E-3</v>
      </c>
      <c r="J59">
        <f t="shared" si="1"/>
        <v>56</v>
      </c>
      <c r="L59">
        <f>'2-d shimming'!M62-E59</f>
        <v>1.7626818181831538E-2</v>
      </c>
    </row>
    <row r="60" spans="1:12" x14ac:dyDescent="0.25">
      <c r="A60">
        <v>-9.5175999999999998</v>
      </c>
      <c r="B60">
        <v>-3.9177</v>
      </c>
      <c r="C60">
        <v>1408.5886</v>
      </c>
      <c r="E60">
        <f t="shared" si="0"/>
        <v>-1.7599999999999838E-2</v>
      </c>
      <c r="F60">
        <f>B60+3.3+$H$1*$I$1</f>
        <v>-9.4700000000000117E-2</v>
      </c>
      <c r="H60">
        <f>'2-d shimming'!E63-F60-0.1</f>
        <v>-1.1909090909741071E-3</v>
      </c>
      <c r="J60">
        <f t="shared" si="1"/>
        <v>57</v>
      </c>
      <c r="L60">
        <f>'2-d shimming'!M63-E60</f>
        <v>1.1966818181830874E-2</v>
      </c>
    </row>
    <row r="61" spans="1:12" x14ac:dyDescent="0.25">
      <c r="A61">
        <v>-9.5894999999999992</v>
      </c>
      <c r="B61">
        <v>-3.9409999999999998</v>
      </c>
      <c r="C61">
        <v>1433.2565</v>
      </c>
      <c r="E61">
        <f t="shared" si="0"/>
        <v>-8.9499999999999247E-2</v>
      </c>
      <c r="F61">
        <f>B61+3.3+$H$1*$I$1</f>
        <v>-0.11799999999999999</v>
      </c>
      <c r="H61">
        <f>'2-d shimming'!E64-F61-0.1</f>
        <v>5.2909090902561462E-4</v>
      </c>
      <c r="J61">
        <f t="shared" si="1"/>
        <v>58</v>
      </c>
      <c r="L61">
        <f>'2-d shimming'!M64-E61</f>
        <v>6.9168181818337615E-3</v>
      </c>
    </row>
    <row r="62" spans="1:12" x14ac:dyDescent="0.25">
      <c r="A62">
        <v>-9.4931000000000001</v>
      </c>
      <c r="B62">
        <v>-3.9203000000000001</v>
      </c>
      <c r="C62">
        <v>1457.9232999999999</v>
      </c>
      <c r="E62">
        <f t="shared" si="0"/>
        <v>6.8999999999999062E-3</v>
      </c>
      <c r="F62">
        <f>B62+3.3+$H$1*$I$1</f>
        <v>-9.7300000000000275E-2</v>
      </c>
      <c r="H62">
        <f>'2-d shimming'!E65-F62-0.1</f>
        <v>3.5690909090295431E-3</v>
      </c>
      <c r="J62">
        <f t="shared" si="1"/>
        <v>59</v>
      </c>
      <c r="L62">
        <f>'2-d shimming'!M65-E62</f>
        <v>7.8668181818262184E-3</v>
      </c>
    </row>
    <row r="63" spans="1:12" x14ac:dyDescent="0.25">
      <c r="A63">
        <v>-9.5408000000000008</v>
      </c>
      <c r="B63">
        <v>-3.9508999999999999</v>
      </c>
      <c r="C63">
        <v>1482.5903000000001</v>
      </c>
      <c r="E63">
        <f t="shared" si="0"/>
        <v>-4.0800000000000836E-2</v>
      </c>
      <c r="F63">
        <f>B63+3.3+$H$1*$I$1</f>
        <v>-0.12790000000000001</v>
      </c>
      <c r="H63">
        <f>'2-d shimming'!E66-F63-0.1</f>
        <v>5.6290909090368213E-3</v>
      </c>
      <c r="J63">
        <f t="shared" si="1"/>
        <v>60</v>
      </c>
      <c r="L63">
        <f>'2-d shimming'!M66-E63</f>
        <v>-3.4331818181705387E-3</v>
      </c>
    </row>
    <row r="64" spans="1:12" x14ac:dyDescent="0.25">
      <c r="A64">
        <v>-9.4638000000000009</v>
      </c>
      <c r="B64">
        <v>-3.9361000000000002</v>
      </c>
      <c r="C64">
        <v>1507.2625</v>
      </c>
      <c r="E64">
        <f t="shared" si="0"/>
        <v>3.6199999999999122E-2</v>
      </c>
      <c r="F64">
        <f>B64+3.3+$H$1*$I$1</f>
        <v>-0.11310000000000031</v>
      </c>
      <c r="H64">
        <f>'2-d shimming'!E67-F64-0.1</f>
        <v>6.1290909090334356E-3</v>
      </c>
      <c r="J64">
        <f t="shared" si="1"/>
        <v>61</v>
      </c>
      <c r="L64">
        <f>'2-d shimming'!M67-E64</f>
        <v>-6.9331818181748162E-3</v>
      </c>
    </row>
    <row r="65" spans="1:12" x14ac:dyDescent="0.25">
      <c r="A65">
        <v>-9.5069999999999997</v>
      </c>
      <c r="B65">
        <v>-3.9399000000000002</v>
      </c>
      <c r="C65">
        <v>1531.9259999999999</v>
      </c>
      <c r="E65">
        <f t="shared" si="0"/>
        <v>-6.9999999999996732E-3</v>
      </c>
      <c r="F65">
        <f>B65+3.3+$H$1*$I$1</f>
        <v>-0.11690000000000034</v>
      </c>
      <c r="H65">
        <f>'2-d shimming'!E68-F65-0.1</f>
        <v>9.6290909090235022E-3</v>
      </c>
      <c r="J65">
        <f t="shared" si="1"/>
        <v>62</v>
      </c>
      <c r="L65">
        <f>'2-d shimming'!M68-E65</f>
        <v>-6.8331818181714965E-3</v>
      </c>
    </row>
    <row r="66" spans="1:12" x14ac:dyDescent="0.25">
      <c r="A66">
        <v>-9.5266999999999999</v>
      </c>
      <c r="B66">
        <v>-3.9180000000000001</v>
      </c>
      <c r="C66">
        <v>1556.5904</v>
      </c>
      <c r="E66">
        <f t="shared" si="0"/>
        <v>-2.6699999999999946E-2</v>
      </c>
      <c r="F66">
        <f>B66+3.3+$H$1*$I$1</f>
        <v>-9.5000000000000306E-2</v>
      </c>
      <c r="H66">
        <f>'2-d shimming'!E69-F66-0.1</f>
        <v>8.22909090902188E-3</v>
      </c>
      <c r="J66">
        <f t="shared" si="1"/>
        <v>63</v>
      </c>
      <c r="L66">
        <f>'2-d shimming'!M69-E66</f>
        <v>-1.4733181818163743E-2</v>
      </c>
    </row>
    <row r="67" spans="1:12" x14ac:dyDescent="0.25">
      <c r="A67">
        <v>-9.4804999999999993</v>
      </c>
      <c r="B67">
        <v>-3.9666000000000001</v>
      </c>
      <c r="C67">
        <v>1581.2601</v>
      </c>
      <c r="E67">
        <f t="shared" si="0"/>
        <v>1.9500000000000739E-2</v>
      </c>
      <c r="F67">
        <f>B67+3.3+$H$1*$I$1</f>
        <v>-0.14360000000000028</v>
      </c>
      <c r="H67">
        <f>'2-d shimming'!E70-F67-0.1</f>
        <v>1.3229090909023994E-2</v>
      </c>
      <c r="J67">
        <f t="shared" si="1"/>
        <v>64</v>
      </c>
      <c r="L67">
        <f>'2-d shimming'!M70-E67</f>
        <v>-2.2933181818167725E-2</v>
      </c>
    </row>
    <row r="68" spans="1:12" x14ac:dyDescent="0.25">
      <c r="A68">
        <v>-9.4636999999999993</v>
      </c>
      <c r="B68">
        <v>-3.9315000000000002</v>
      </c>
      <c r="C68">
        <v>1605.9250999999999</v>
      </c>
      <c r="E68">
        <f t="shared" ref="E68:E131" si="2">A68+9.5</f>
        <v>3.6300000000000665E-2</v>
      </c>
      <c r="F68">
        <f>B68+3.3+$H$1*$I$1</f>
        <v>-0.10850000000000037</v>
      </c>
      <c r="H68">
        <f>'2-d shimming'!E71-F68-0.1</f>
        <v>1.417909090904132E-2</v>
      </c>
      <c r="J68">
        <f t="shared" si="1"/>
        <v>65</v>
      </c>
      <c r="L68">
        <f>'2-d shimming'!M71-E68</f>
        <v>-3.0433181818171562E-2</v>
      </c>
    </row>
    <row r="69" spans="1:12" x14ac:dyDescent="0.25">
      <c r="A69">
        <v>-9.4901</v>
      </c>
      <c r="B69">
        <v>-3.9207999999999998</v>
      </c>
      <c r="C69">
        <v>1630.59</v>
      </c>
      <c r="E69">
        <f t="shared" si="2"/>
        <v>9.9000000000000199E-3</v>
      </c>
      <c r="F69">
        <f>B69+3.3+$H$1*$I$1</f>
        <v>-9.7799999999999998E-2</v>
      </c>
      <c r="H69">
        <f>'2-d shimming'!E72-F69-0.1</f>
        <v>-7.7209090909613753E-3</v>
      </c>
      <c r="J69">
        <f t="shared" si="1"/>
        <v>66</v>
      </c>
      <c r="L69">
        <f>'2-d shimming'!M72-E69</f>
        <v>-3.0733181818176192E-2</v>
      </c>
    </row>
    <row r="70" spans="1:12" x14ac:dyDescent="0.25">
      <c r="A70">
        <v>-9.4722000000000008</v>
      </c>
      <c r="B70">
        <v>-3.9197000000000002</v>
      </c>
      <c r="C70">
        <v>1655.2574</v>
      </c>
      <c r="E70">
        <f t="shared" si="2"/>
        <v>2.7799999999999159E-2</v>
      </c>
      <c r="F70">
        <f>B70+3.3+$H$1*$I$1</f>
        <v>-9.6700000000000341E-2</v>
      </c>
      <c r="H70">
        <f>'2-d shimming'!E73-F70-0.1</f>
        <v>-3.0209090909674441E-3</v>
      </c>
      <c r="J70">
        <f t="shared" si="1"/>
        <v>67</v>
      </c>
      <c r="L70">
        <f>'2-d shimming'!M73-E70</f>
        <v>-1.363318181816453E-2</v>
      </c>
    </row>
    <row r="71" spans="1:12" x14ac:dyDescent="0.25">
      <c r="A71">
        <v>-9.5480999999999998</v>
      </c>
      <c r="B71">
        <v>-3.9226999999999999</v>
      </c>
      <c r="C71">
        <v>1679.9278999999999</v>
      </c>
      <c r="E71">
        <f t="shared" si="2"/>
        <v>-4.809999999999981E-2</v>
      </c>
      <c r="F71">
        <f>B71+3.3+$H$1*$I$1</f>
        <v>-9.9700000000000011E-2</v>
      </c>
      <c r="H71">
        <f>'2-d shimming'!E74-F71-0.1</f>
        <v>-1.0090909096474587E-4</v>
      </c>
      <c r="J71">
        <f t="shared" si="1"/>
        <v>68</v>
      </c>
      <c r="L71">
        <f>'2-d shimming'!M74-E71</f>
        <v>-9.3331818181692228E-3</v>
      </c>
    </row>
    <row r="72" spans="1:12" x14ac:dyDescent="0.25">
      <c r="A72">
        <v>-9.5074000000000005</v>
      </c>
      <c r="B72">
        <v>-3.9430000000000001</v>
      </c>
      <c r="C72">
        <v>1704.5921000000001</v>
      </c>
      <c r="E72">
        <f t="shared" si="2"/>
        <v>-7.4000000000005173E-3</v>
      </c>
      <c r="F72">
        <f>B72+3.3+$H$1*$I$1</f>
        <v>-0.12000000000000022</v>
      </c>
      <c r="H72">
        <f>'2-d shimming'!E75-F72-0.1</f>
        <v>2.4290909090225188E-3</v>
      </c>
      <c r="J72">
        <f t="shared" ref="J72:J134" si="3">J71+1</f>
        <v>69</v>
      </c>
      <c r="L72">
        <f>'2-d shimming'!M75-E72</f>
        <v>-8.0331818181669234E-3</v>
      </c>
    </row>
    <row r="73" spans="1:12" x14ac:dyDescent="0.25">
      <c r="A73">
        <v>-9.5789000000000009</v>
      </c>
      <c r="B73">
        <v>-3.9384999999999999</v>
      </c>
      <c r="C73">
        <v>1729.2584999999999</v>
      </c>
      <c r="E73">
        <f t="shared" si="2"/>
        <v>-7.8900000000000858E-2</v>
      </c>
      <c r="F73">
        <f>B73+3.3+$H$1*$I$1</f>
        <v>-0.11550000000000005</v>
      </c>
      <c r="H73">
        <f>'2-d shimming'!E76-F73-0.1</f>
        <v>2.2290909090229849E-3</v>
      </c>
      <c r="J73">
        <f t="shared" si="3"/>
        <v>70</v>
      </c>
      <c r="L73">
        <f>'2-d shimming'!M76-E73</f>
        <v>1.0668181818367373E-3</v>
      </c>
    </row>
    <row r="74" spans="1:12" x14ac:dyDescent="0.25">
      <c r="A74">
        <v>-9.5137999999999998</v>
      </c>
      <c r="B74">
        <v>-3.9275000000000002</v>
      </c>
      <c r="C74">
        <v>1753.9259</v>
      </c>
      <c r="E74">
        <f t="shared" si="2"/>
        <v>-1.3799999999999812E-2</v>
      </c>
      <c r="F74">
        <f>B74+3.3+$H$1*$I$1</f>
        <v>-0.10450000000000037</v>
      </c>
      <c r="H74">
        <f>'2-d shimming'!E77-F74-0.1</f>
        <v>5.309090909030284E-3</v>
      </c>
      <c r="J74">
        <f t="shared" si="3"/>
        <v>71</v>
      </c>
      <c r="L74">
        <f>'2-d shimming'!M77-E74</f>
        <v>6.966818181833645E-3</v>
      </c>
    </row>
    <row r="75" spans="1:12" x14ac:dyDescent="0.25">
      <c r="A75">
        <v>-9.5626999999999995</v>
      </c>
      <c r="B75">
        <v>-3.9253999999999998</v>
      </c>
      <c r="C75">
        <v>1778.5953999999999</v>
      </c>
      <c r="E75">
        <f t="shared" si="2"/>
        <v>-6.2699999999999534E-2</v>
      </c>
      <c r="F75">
        <f>B75+3.3+$H$1*$I$1</f>
        <v>-0.10239999999999994</v>
      </c>
      <c r="H75">
        <f>'2-d shimming'!E78-F75-0.1</f>
        <v>6.029090909015461E-3</v>
      </c>
      <c r="J75">
        <f t="shared" si="3"/>
        <v>72</v>
      </c>
      <c r="L75">
        <f>'2-d shimming'!M78-E75</f>
        <v>1.2026818181830379E-2</v>
      </c>
    </row>
    <row r="76" spans="1:12" x14ac:dyDescent="0.25">
      <c r="A76">
        <v>-9.5183999999999997</v>
      </c>
      <c r="B76">
        <v>-3.9361000000000002</v>
      </c>
      <c r="C76">
        <v>1803.2660000000001</v>
      </c>
      <c r="E76">
        <f t="shared" si="2"/>
        <v>-1.839999999999975E-2</v>
      </c>
      <c r="F76">
        <f>B76+3.3+$H$1*$I$1</f>
        <v>-0.11310000000000031</v>
      </c>
      <c r="H76">
        <f>'2-d shimming'!E79-F76-0.1</f>
        <v>6.8290909090282514E-3</v>
      </c>
      <c r="J76">
        <f t="shared" si="3"/>
        <v>73</v>
      </c>
      <c r="L76">
        <f>'2-d shimming'!M79-E76</f>
        <v>1.3866818181824669E-2</v>
      </c>
    </row>
    <row r="77" spans="1:12" x14ac:dyDescent="0.25">
      <c r="A77">
        <v>-9.5791000000000004</v>
      </c>
      <c r="B77">
        <v>-3.9359999999999999</v>
      </c>
      <c r="C77">
        <v>1827.9262000000001</v>
      </c>
      <c r="E77">
        <f t="shared" si="2"/>
        <v>-7.9100000000000392E-2</v>
      </c>
      <c r="F77">
        <f>B77+3.3+$H$1*$I$1</f>
        <v>-0.1130000000000001</v>
      </c>
      <c r="H77">
        <f>'2-d shimming'!E80-F77-0.1</f>
        <v>8.9290909090158077E-3</v>
      </c>
      <c r="J77">
        <f t="shared" si="3"/>
        <v>74</v>
      </c>
      <c r="L77">
        <f>'2-d shimming'!M80-E77</f>
        <v>2.4826818181825416E-2</v>
      </c>
    </row>
    <row r="78" spans="1:12" x14ac:dyDescent="0.25">
      <c r="A78">
        <v>-9.5283999999999995</v>
      </c>
      <c r="B78">
        <v>-3.9523999999999999</v>
      </c>
      <c r="C78">
        <v>1852.5976000000001</v>
      </c>
      <c r="E78">
        <f t="shared" si="2"/>
        <v>-2.8399999999999537E-2</v>
      </c>
      <c r="F78">
        <f>B78+3.3+$H$1*$I$1</f>
        <v>-0.12940000000000007</v>
      </c>
      <c r="H78">
        <f>'2-d shimming'!E81-F78-0.1</f>
        <v>1.3429090909018643E-2</v>
      </c>
      <c r="J78">
        <f t="shared" si="3"/>
        <v>75</v>
      </c>
      <c r="L78">
        <f>'2-d shimming'!M81-E78</f>
        <v>2.2066818181835757E-2</v>
      </c>
    </row>
    <row r="79" spans="1:12" x14ac:dyDescent="0.25">
      <c r="A79">
        <v>-9.5687999999999995</v>
      </c>
      <c r="B79">
        <v>-3.9502000000000002</v>
      </c>
      <c r="C79">
        <v>1877.2584999999999</v>
      </c>
      <c r="E79">
        <f t="shared" si="2"/>
        <v>-6.8799999999999528E-2</v>
      </c>
      <c r="F79">
        <f>B79+3.3+$H$1*$I$1</f>
        <v>-0.12720000000000031</v>
      </c>
      <c r="H79">
        <f>'2-d shimming'!E82-F79-0.1</f>
        <v>1.3409090909028726E-2</v>
      </c>
      <c r="J79">
        <f t="shared" si="3"/>
        <v>76</v>
      </c>
      <c r="L79">
        <f>'2-d shimming'!M82-E79</f>
        <v>3.4766818181825698E-2</v>
      </c>
    </row>
    <row r="80" spans="1:12" x14ac:dyDescent="0.25">
      <c r="A80">
        <v>-9.5673999999999992</v>
      </c>
      <c r="B80">
        <v>-3.9350999999999998</v>
      </c>
      <c r="C80">
        <v>1901.9304</v>
      </c>
      <c r="E80">
        <f t="shared" si="2"/>
        <v>-6.7399999999999238E-2</v>
      </c>
      <c r="F80">
        <f>B80+3.3+$H$1*$I$1</f>
        <v>-0.11209999999999998</v>
      </c>
      <c r="H80">
        <f>'2-d shimming'!E83-F80-0.1</f>
        <v>1.1669090909034202E-2</v>
      </c>
      <c r="J80">
        <f t="shared" si="3"/>
        <v>77</v>
      </c>
      <c r="L80">
        <f>'2-d shimming'!M83-E80</f>
        <v>3.2166818181828205E-2</v>
      </c>
    </row>
    <row r="81" spans="1:12" x14ac:dyDescent="0.25">
      <c r="A81">
        <v>-9.5763999999999996</v>
      </c>
      <c r="B81">
        <v>-3.9379</v>
      </c>
      <c r="C81">
        <v>1926.5976000000001</v>
      </c>
      <c r="E81">
        <f t="shared" si="2"/>
        <v>-7.6399999999999579E-2</v>
      </c>
      <c r="F81">
        <f>B81+3.3+$H$1*$I$1</f>
        <v>-0.11490000000000011</v>
      </c>
      <c r="H81">
        <f>'2-d shimming'!E84-F81-0.1</f>
        <v>1.3069090909016284E-2</v>
      </c>
      <c r="J81">
        <f t="shared" si="3"/>
        <v>78</v>
      </c>
      <c r="L81">
        <f>'2-d shimming'!M84-E81</f>
        <v>3.5366818181834958E-2</v>
      </c>
    </row>
    <row r="82" spans="1:12" x14ac:dyDescent="0.25">
      <c r="A82">
        <v>-9.5692000000000004</v>
      </c>
      <c r="B82">
        <v>-3.9409999999999998</v>
      </c>
      <c r="C82">
        <v>1951.2610999999999</v>
      </c>
      <c r="E82">
        <f t="shared" si="2"/>
        <v>-6.9200000000000372E-2</v>
      </c>
      <c r="F82">
        <f>B82+3.3+$H$1*$I$1</f>
        <v>-0.11799999999999999</v>
      </c>
      <c r="H82">
        <f>'2-d shimming'!E85-F82-0.1</f>
        <v>1.3129090909017566E-2</v>
      </c>
      <c r="J82">
        <f t="shared" si="3"/>
        <v>79</v>
      </c>
      <c r="L82">
        <f>'2-d shimming'!M85-E82</f>
        <v>4.2566818181830612E-2</v>
      </c>
    </row>
    <row r="83" spans="1:12" x14ac:dyDescent="0.25">
      <c r="A83">
        <v>-9.5870999999999995</v>
      </c>
      <c r="B83">
        <v>-3.9437000000000002</v>
      </c>
      <c r="C83">
        <v>1975.9311</v>
      </c>
      <c r="E83">
        <f t="shared" si="2"/>
        <v>-8.7099999999999511E-2</v>
      </c>
      <c r="F83">
        <f>B83+3.3+$H$1*$I$1</f>
        <v>-0.12070000000000036</v>
      </c>
      <c r="H83">
        <f>'2-d shimming'!E86-F83-0.1</f>
        <v>1.6129090909027893E-2</v>
      </c>
      <c r="J83">
        <f t="shared" si="3"/>
        <v>80</v>
      </c>
      <c r="L83">
        <f>'2-d shimming'!M86-E83</f>
        <v>4.2766818181824817E-2</v>
      </c>
    </row>
    <row r="84" spans="1:12" x14ac:dyDescent="0.25">
      <c r="A84">
        <v>-9.5911000000000008</v>
      </c>
      <c r="B84">
        <v>-3.9392999999999998</v>
      </c>
      <c r="C84">
        <v>2000.5952</v>
      </c>
      <c r="E84">
        <f t="shared" si="2"/>
        <v>-9.1100000000000847E-2</v>
      </c>
      <c r="F84">
        <f>B84+3.3+$H$1*$I$1</f>
        <v>-0.11629999999999996</v>
      </c>
      <c r="H84">
        <f>'2-d shimming'!E87-F84-0.1</f>
        <v>1.9229090909020669E-2</v>
      </c>
      <c r="J84">
        <f t="shared" si="3"/>
        <v>81</v>
      </c>
      <c r="L84">
        <f>'2-d shimming'!M87-E84</f>
        <v>5.0236818181833343E-2</v>
      </c>
    </row>
    <row r="85" spans="1:12" x14ac:dyDescent="0.25">
      <c r="A85">
        <v>-9.5524000000000004</v>
      </c>
      <c r="B85">
        <v>-3.9508999999999999</v>
      </c>
      <c r="C85">
        <v>2025.2637</v>
      </c>
      <c r="E85">
        <f t="shared" si="2"/>
        <v>-5.2400000000000446E-2</v>
      </c>
      <c r="F85">
        <f>B85+3.3+$H$1*$I$1</f>
        <v>-0.12790000000000001</v>
      </c>
      <c r="H85">
        <f>'2-d shimming'!E88-F85-0.1</f>
        <v>1.8089090909041178E-2</v>
      </c>
      <c r="J85">
        <f t="shared" si="3"/>
        <v>82</v>
      </c>
      <c r="L85">
        <f>'2-d shimming'!M88-E85</f>
        <v>4.4366818181822865E-2</v>
      </c>
    </row>
    <row r="86" spans="1:12" x14ac:dyDescent="0.25">
      <c r="A86">
        <v>-9.5701000000000001</v>
      </c>
      <c r="B86">
        <v>-3.9478</v>
      </c>
      <c r="C86">
        <v>2049.9312</v>
      </c>
      <c r="E86">
        <f t="shared" si="2"/>
        <v>-7.0100000000000051E-2</v>
      </c>
      <c r="F86">
        <f>B86+3.3+$H$1*$I$1</f>
        <v>-0.12480000000000013</v>
      </c>
      <c r="H86">
        <f>'2-d shimming'!E89-F86-0.1</f>
        <v>1.9289090909041934E-2</v>
      </c>
      <c r="J86">
        <f t="shared" si="3"/>
        <v>83</v>
      </c>
      <c r="L86">
        <f>'2-d shimming'!M89-E86</f>
        <v>4.3166818181834543E-2</v>
      </c>
    </row>
    <row r="87" spans="1:12" x14ac:dyDescent="0.25">
      <c r="A87">
        <v>-9.5687999999999995</v>
      </c>
      <c r="B87">
        <v>-3.9529999999999998</v>
      </c>
      <c r="C87">
        <v>2074.5954000000002</v>
      </c>
      <c r="E87">
        <f t="shared" si="2"/>
        <v>-6.8799999999999528E-2</v>
      </c>
      <c r="F87">
        <f>B87+3.3+$H$1*$I$1</f>
        <v>-0.13</v>
      </c>
      <c r="H87">
        <f>'2-d shimming'!E90-F87-0.1</f>
        <v>1.4989090909039077E-2</v>
      </c>
      <c r="J87">
        <f t="shared" si="3"/>
        <v>84</v>
      </c>
      <c r="L87">
        <f>'2-d shimming'!M90-E87</f>
        <v>4.6666818181822833E-2</v>
      </c>
    </row>
    <row r="88" spans="1:12" x14ac:dyDescent="0.25">
      <c r="A88">
        <v>-9.5908999999999995</v>
      </c>
      <c r="B88">
        <v>-3.9376000000000002</v>
      </c>
      <c r="C88">
        <v>2099.2638000000002</v>
      </c>
      <c r="E88">
        <f t="shared" si="2"/>
        <v>-9.0899999999999537E-2</v>
      </c>
      <c r="F88">
        <f>B88+3.3+$H$1*$I$1</f>
        <v>-0.11460000000000037</v>
      </c>
      <c r="H88">
        <f>'2-d shimming'!E91-F88-0.1</f>
        <v>1.4629090909038495E-2</v>
      </c>
      <c r="J88">
        <f t="shared" si="3"/>
        <v>85</v>
      </c>
      <c r="L88">
        <f>'2-d shimming'!M91-E88</f>
        <v>4.493681818183326E-2</v>
      </c>
    </row>
    <row r="89" spans="1:12" x14ac:dyDescent="0.25">
      <c r="A89">
        <v>-9.5989000000000004</v>
      </c>
      <c r="B89">
        <v>-3.9399000000000002</v>
      </c>
      <c r="C89">
        <v>2123.9313999999999</v>
      </c>
      <c r="E89">
        <f t="shared" si="2"/>
        <v>-9.8900000000000432E-2</v>
      </c>
      <c r="F89">
        <f>B89+3.3+$H$1*$I$1</f>
        <v>-0.11690000000000034</v>
      </c>
      <c r="H89">
        <f>'2-d shimming'!E92-F89-0.1</f>
        <v>1.47190909090191E-2</v>
      </c>
      <c r="J89">
        <f t="shared" si="3"/>
        <v>86</v>
      </c>
      <c r="L89">
        <f>'2-d shimming'!M92-E89</f>
        <v>5.4966818181824806E-2</v>
      </c>
    </row>
    <row r="90" spans="1:12" x14ac:dyDescent="0.25">
      <c r="A90">
        <v>-9.5751000000000008</v>
      </c>
      <c r="B90">
        <v>-3.9521000000000002</v>
      </c>
      <c r="C90">
        <v>2148.6</v>
      </c>
      <c r="E90">
        <f t="shared" si="2"/>
        <v>-7.5100000000000833E-2</v>
      </c>
      <c r="F90">
        <f>B90+3.3+$H$1*$I$1</f>
        <v>-0.12910000000000033</v>
      </c>
      <c r="H90">
        <f>'2-d shimming'!E93-F90-0.1</f>
        <v>1.5119090909025273E-2</v>
      </c>
      <c r="J90">
        <f t="shared" si="3"/>
        <v>87</v>
      </c>
      <c r="L90">
        <f>'2-d shimming'!M93-E90</f>
        <v>4.8766818181826821E-2</v>
      </c>
    </row>
    <row r="91" spans="1:12" x14ac:dyDescent="0.25">
      <c r="A91">
        <v>-9.5312999999999999</v>
      </c>
      <c r="B91">
        <v>-3.9352999999999998</v>
      </c>
      <c r="C91">
        <v>2173.2658000000001</v>
      </c>
      <c r="E91">
        <f t="shared" si="2"/>
        <v>-3.1299999999999883E-2</v>
      </c>
      <c r="F91">
        <f>B91+3.3+$H$1*$I$1</f>
        <v>-0.11229999999999996</v>
      </c>
      <c r="H91">
        <f>'2-d shimming'!E94-F91-0.1</f>
        <v>1.0629090909038491E-2</v>
      </c>
      <c r="J91">
        <f t="shared" si="3"/>
        <v>88</v>
      </c>
      <c r="L91">
        <f>'2-d shimming'!M94-E91</f>
        <v>4.4866818181828805E-2</v>
      </c>
    </row>
    <row r="92" spans="1:12" x14ac:dyDescent="0.25">
      <c r="A92">
        <v>-9.5231999999999992</v>
      </c>
      <c r="B92">
        <v>-3.9540000000000002</v>
      </c>
      <c r="C92">
        <v>2197.9312</v>
      </c>
      <c r="E92">
        <f t="shared" si="2"/>
        <v>-2.3199999999999221E-2</v>
      </c>
      <c r="F92">
        <f>B92+3.3+$H$1*$I$1</f>
        <v>-0.13100000000000034</v>
      </c>
      <c r="H92">
        <f>'2-d shimming'!E95-F92-0.1</f>
        <v>1.1629090909019729E-2</v>
      </c>
      <c r="J92">
        <f t="shared" si="3"/>
        <v>89</v>
      </c>
      <c r="L92">
        <f>'2-d shimming'!M95-E92</f>
        <v>5.4566818181822185E-2</v>
      </c>
    </row>
    <row r="93" spans="1:12" x14ac:dyDescent="0.25">
      <c r="A93">
        <v>-9.5808999999999997</v>
      </c>
      <c r="B93">
        <v>-3.9399000000000002</v>
      </c>
      <c r="C93">
        <v>2222.5985999999998</v>
      </c>
      <c r="E93">
        <f t="shared" si="2"/>
        <v>-8.089999999999975E-2</v>
      </c>
      <c r="F93">
        <f>B93+3.3+$H$1*$I$1</f>
        <v>-0.11690000000000034</v>
      </c>
      <c r="H93">
        <f>'2-d shimming'!E96-F93-0.1</f>
        <v>1.552909090902041E-2</v>
      </c>
      <c r="J93">
        <f t="shared" si="3"/>
        <v>90</v>
      </c>
      <c r="L93">
        <f>'2-d shimming'!M96-E93</f>
        <v>5.1166818181826557E-2</v>
      </c>
    </row>
    <row r="94" spans="1:12" x14ac:dyDescent="0.25">
      <c r="A94">
        <v>-9.6527999999999992</v>
      </c>
      <c r="B94">
        <v>-3.9523999999999999</v>
      </c>
      <c r="C94">
        <v>2247.2660000000001</v>
      </c>
      <c r="E94">
        <f t="shared" si="2"/>
        <v>-0.15279999999999916</v>
      </c>
      <c r="F94">
        <f>B94+3.3+$H$1*$I$1</f>
        <v>-0.12940000000000007</v>
      </c>
      <c r="H94">
        <f>'2-d shimming'!E97-F94-0.1</f>
        <v>1.2499090909036087E-2</v>
      </c>
      <c r="J94">
        <f t="shared" si="3"/>
        <v>91</v>
      </c>
      <c r="L94">
        <f>'2-d shimming'!M97-E94</f>
        <v>5.1086818181829585E-2</v>
      </c>
    </row>
    <row r="95" spans="1:12" x14ac:dyDescent="0.25">
      <c r="A95">
        <v>-9.5345999999999993</v>
      </c>
      <c r="B95">
        <v>-3.9300999999999999</v>
      </c>
      <c r="C95">
        <v>2271.9321</v>
      </c>
      <c r="E95">
        <f t="shared" si="2"/>
        <v>-3.4599999999999298E-2</v>
      </c>
      <c r="F95">
        <f>B95+3.3+$H$1*$I$1</f>
        <v>-0.10710000000000008</v>
      </c>
      <c r="H95">
        <f>'2-d shimming'!E98-F95-0.1</f>
        <v>1.3129090909038438E-2</v>
      </c>
      <c r="J95">
        <f t="shared" si="3"/>
        <v>92</v>
      </c>
      <c r="L95">
        <f>'2-d shimming'!M98-E95</f>
        <v>4.446681818183329E-2</v>
      </c>
    </row>
    <row r="96" spans="1:12" x14ac:dyDescent="0.25">
      <c r="A96">
        <v>-9.5177999999999994</v>
      </c>
      <c r="B96">
        <v>-3.9493</v>
      </c>
      <c r="C96">
        <v>2296.5990000000002</v>
      </c>
      <c r="E96">
        <f t="shared" si="2"/>
        <v>-1.7799999999999372E-2</v>
      </c>
      <c r="F96">
        <f>B96+3.3+$H$1*$I$1</f>
        <v>-0.12630000000000019</v>
      </c>
      <c r="H96">
        <f>'2-d shimming'!E99-F96-0.1</f>
        <v>1.1199090909039117E-2</v>
      </c>
      <c r="J96">
        <f t="shared" si="3"/>
        <v>93</v>
      </c>
      <c r="L96">
        <f>'2-d shimming'!M99-E96</f>
        <v>4.4466818181822632E-2</v>
      </c>
    </row>
    <row r="97" spans="1:12" x14ac:dyDescent="0.25">
      <c r="A97">
        <v>-9.5957000000000008</v>
      </c>
      <c r="B97">
        <v>-3.9371999999999998</v>
      </c>
      <c r="C97">
        <v>2321.2678000000001</v>
      </c>
      <c r="E97">
        <f t="shared" si="2"/>
        <v>-9.5700000000000784E-2</v>
      </c>
      <c r="F97">
        <f>B97+3.3+$H$1*$I$1</f>
        <v>-0.11419999999999997</v>
      </c>
      <c r="H97">
        <f>'2-d shimming'!E100-F97-0.1</f>
        <v>9.6090909090211507E-3</v>
      </c>
      <c r="J97">
        <f t="shared" si="3"/>
        <v>94</v>
      </c>
      <c r="L97">
        <f>'2-d shimming'!M100-E97</f>
        <v>5.1846818181836341E-2</v>
      </c>
    </row>
    <row r="98" spans="1:12" x14ac:dyDescent="0.25">
      <c r="A98">
        <v>-9.5494000000000003</v>
      </c>
      <c r="B98">
        <v>-3.9380000000000002</v>
      </c>
      <c r="C98">
        <v>2345.9355999999998</v>
      </c>
      <c r="E98">
        <f t="shared" si="2"/>
        <v>-4.9400000000000333E-2</v>
      </c>
      <c r="F98">
        <f>B98+3.3+$H$1*$I$1</f>
        <v>-0.11500000000000032</v>
      </c>
      <c r="H98">
        <f>'2-d shimming'!E101-F98-0.1</f>
        <v>1.1619090909036095E-2</v>
      </c>
      <c r="J98">
        <f t="shared" si="3"/>
        <v>95</v>
      </c>
      <c r="L98">
        <f>'2-d shimming'!M101-E98</f>
        <v>4.5966818181833347E-2</v>
      </c>
    </row>
    <row r="99" spans="1:12" x14ac:dyDescent="0.25">
      <c r="A99">
        <v>-9.5136000000000003</v>
      </c>
      <c r="B99">
        <v>-3.9308999999999998</v>
      </c>
      <c r="C99">
        <v>2370.6028999999999</v>
      </c>
      <c r="E99">
        <f t="shared" si="2"/>
        <v>-1.3600000000000279E-2</v>
      </c>
      <c r="F99">
        <f>B99+3.3+$H$1*$I$1</f>
        <v>-0.1079</v>
      </c>
      <c r="H99">
        <f>'2-d shimming'!E102-F99-0.1</f>
        <v>1.1729090909022161E-2</v>
      </c>
      <c r="J99">
        <f t="shared" si="3"/>
        <v>96</v>
      </c>
      <c r="L99">
        <f>'2-d shimming'!M102-E99</f>
        <v>4.3866818181829359E-2</v>
      </c>
    </row>
    <row r="100" spans="1:12" x14ac:dyDescent="0.25">
      <c r="A100">
        <v>-9.5824999999999996</v>
      </c>
      <c r="B100">
        <v>-3.9293</v>
      </c>
      <c r="C100">
        <v>2395.2687999999998</v>
      </c>
      <c r="E100">
        <f t="shared" si="2"/>
        <v>-8.2499999999999574E-2</v>
      </c>
      <c r="F100">
        <f>B100+3.3+$H$1*$I$1</f>
        <v>-0.10630000000000017</v>
      </c>
      <c r="H100">
        <f>'2-d shimming'!E103-F100-0.1</f>
        <v>1.2429090909041846E-2</v>
      </c>
      <c r="J100">
        <f t="shared" si="3"/>
        <v>97</v>
      </c>
      <c r="L100">
        <f>'2-d shimming'!M103-E100</f>
        <v>5.3066818181822129E-2</v>
      </c>
    </row>
    <row r="101" spans="1:12" x14ac:dyDescent="0.25">
      <c r="A101">
        <v>-9.4979999999999993</v>
      </c>
      <c r="B101">
        <v>-3.9297</v>
      </c>
      <c r="C101">
        <v>2419.9396000000002</v>
      </c>
      <c r="E101">
        <f t="shared" si="2"/>
        <v>2.0000000000006679E-3</v>
      </c>
      <c r="F101">
        <f>B101+3.3+$H$1*$I$1</f>
        <v>-0.10670000000000013</v>
      </c>
      <c r="H101">
        <f>'2-d shimming'!E104-F101-0.1</f>
        <v>9.1290909090326611E-3</v>
      </c>
      <c r="J101">
        <f t="shared" si="3"/>
        <v>98</v>
      </c>
      <c r="L101">
        <f>'2-d shimming'!M104-E101</f>
        <v>3.9366818181827412E-2</v>
      </c>
    </row>
    <row r="102" spans="1:12" x14ac:dyDescent="0.25">
      <c r="A102">
        <v>-9.4816000000000003</v>
      </c>
      <c r="B102">
        <v>-3.9375</v>
      </c>
      <c r="C102">
        <v>2444.6073000000001</v>
      </c>
      <c r="E102">
        <f t="shared" si="2"/>
        <v>1.839999999999975E-2</v>
      </c>
      <c r="F102">
        <f>B102+3.3+$H$1*$I$1</f>
        <v>-0.11450000000000016</v>
      </c>
      <c r="H102">
        <f>'2-d shimming'!E105-F102-0.1</f>
        <v>1.5829090909024596E-2</v>
      </c>
      <c r="J102">
        <f t="shared" si="3"/>
        <v>99</v>
      </c>
      <c r="L102">
        <f>'2-d shimming'!M105-E102</f>
        <v>1.9266818181833401E-2</v>
      </c>
    </row>
    <row r="103" spans="1:12" x14ac:dyDescent="0.25">
      <c r="A103">
        <v>-9.5038</v>
      </c>
      <c r="B103">
        <v>-3.9419</v>
      </c>
      <c r="C103">
        <v>2469.2694000000001</v>
      </c>
      <c r="E103">
        <f t="shared" si="2"/>
        <v>-3.8000000000000256E-3</v>
      </c>
      <c r="F103">
        <f>B103+3.3+$H$1*$I$1</f>
        <v>-0.11890000000000012</v>
      </c>
      <c r="H103">
        <f>'2-d shimming'!E106-F103-0.1</f>
        <v>1.861909090902511E-2</v>
      </c>
      <c r="J103">
        <f t="shared" si="3"/>
        <v>100</v>
      </c>
      <c r="L103">
        <f>'2-d shimming'!M106-E103</f>
        <v>2.0966818181834768E-2</v>
      </c>
    </row>
    <row r="104" spans="1:12" x14ac:dyDescent="0.25">
      <c r="A104">
        <v>-9.5123999999999995</v>
      </c>
      <c r="B104">
        <v>-3.94</v>
      </c>
      <c r="C104">
        <v>2493.9358000000002</v>
      </c>
      <c r="E104">
        <f t="shared" si="2"/>
        <v>-1.2399999999999523E-2</v>
      </c>
      <c r="F104">
        <f>B104+3.3+$H$1*$I$1</f>
        <v>-0.1170000000000001</v>
      </c>
      <c r="H104">
        <f>'2-d shimming'!E107-F104-0.1</f>
        <v>1.6129090909036775E-2</v>
      </c>
      <c r="J104">
        <f t="shared" si="3"/>
        <v>101</v>
      </c>
      <c r="L104">
        <f>'2-d shimming'!M107-E104</f>
        <v>2.10668181818221E-2</v>
      </c>
    </row>
    <row r="105" spans="1:12" x14ac:dyDescent="0.25">
      <c r="A105">
        <v>-9.5710999999999995</v>
      </c>
      <c r="B105">
        <v>-3.9472999999999998</v>
      </c>
      <c r="C105">
        <v>2518.6037999999999</v>
      </c>
      <c r="E105">
        <f t="shared" si="2"/>
        <v>-7.1099999999999497E-2</v>
      </c>
      <c r="F105">
        <f>B105+3.3+$H$1*$I$1</f>
        <v>-0.12429999999999997</v>
      </c>
      <c r="H105">
        <f>'2-d shimming'!E108-F105-0.1</f>
        <v>1.6289090909015619E-2</v>
      </c>
      <c r="J105">
        <f t="shared" si="3"/>
        <v>102</v>
      </c>
      <c r="L105">
        <f>'2-d shimming'!M108-E105</f>
        <v>3.3366818181830737E-2</v>
      </c>
    </row>
    <row r="106" spans="1:12" x14ac:dyDescent="0.25">
      <c r="A106">
        <v>-9.5192999999999994</v>
      </c>
      <c r="B106">
        <v>-3.9308000000000001</v>
      </c>
      <c r="C106">
        <v>2543.2721999999999</v>
      </c>
      <c r="E106">
        <f t="shared" si="2"/>
        <v>-1.9299999999999429E-2</v>
      </c>
      <c r="F106">
        <f>B106+3.3+$H$1*$I$1</f>
        <v>-0.10780000000000023</v>
      </c>
      <c r="H106">
        <f>'2-d shimming'!E109-F106-0.1</f>
        <v>1.7669090909035318E-2</v>
      </c>
      <c r="J106">
        <f t="shared" si="3"/>
        <v>103</v>
      </c>
      <c r="L106">
        <f>'2-d shimming'!M109-E106</f>
        <v>2.4166818181823757E-2</v>
      </c>
    </row>
    <row r="107" spans="1:12" x14ac:dyDescent="0.25">
      <c r="A107">
        <v>-9.5213000000000001</v>
      </c>
      <c r="B107">
        <v>-3.9380999999999999</v>
      </c>
      <c r="C107">
        <v>2567.9351999999999</v>
      </c>
      <c r="E107">
        <f t="shared" si="2"/>
        <v>-2.1300000000000097E-2</v>
      </c>
      <c r="F107">
        <f>B107+3.3+$H$1*$I$1</f>
        <v>-0.11510000000000009</v>
      </c>
      <c r="H107">
        <f>'2-d shimming'!E110-F107-0.1</f>
        <v>1.4319090909036908E-2</v>
      </c>
      <c r="J107">
        <f t="shared" si="3"/>
        <v>104</v>
      </c>
      <c r="L107">
        <f>'2-d shimming'!M110-E107</f>
        <v>3.1166818181834088E-2</v>
      </c>
    </row>
    <row r="108" spans="1:12" x14ac:dyDescent="0.25">
      <c r="A108">
        <v>-9.5510999999999999</v>
      </c>
      <c r="B108">
        <v>-3.9243000000000001</v>
      </c>
      <c r="C108">
        <v>2592.6073000000001</v>
      </c>
      <c r="E108">
        <f t="shared" si="2"/>
        <v>-5.1099999999999923E-2</v>
      </c>
      <c r="F108">
        <f>B108+3.3+$H$1*$I$1</f>
        <v>-0.10130000000000028</v>
      </c>
      <c r="H108">
        <f>'2-d shimming'!E111-F108-0.1</f>
        <v>2.0469090909031457E-2</v>
      </c>
      <c r="J108">
        <f t="shared" si="3"/>
        <v>105</v>
      </c>
      <c r="L108">
        <f>'2-d shimming'!M111-E108</f>
        <v>2.8966818181823228E-2</v>
      </c>
    </row>
    <row r="109" spans="1:12" x14ac:dyDescent="0.25">
      <c r="A109">
        <v>-9.5656999999999996</v>
      </c>
      <c r="B109">
        <v>-3.9550000000000001</v>
      </c>
      <c r="C109">
        <v>2617.2723000000001</v>
      </c>
      <c r="E109">
        <f t="shared" si="2"/>
        <v>-6.5699999999999648E-2</v>
      </c>
      <c r="F109">
        <f>B109+3.3+$H$1*$I$1</f>
        <v>-0.13200000000000023</v>
      </c>
      <c r="H109">
        <f>'2-d shimming'!E112-F109-0.1</f>
        <v>1.4719090909029314E-2</v>
      </c>
      <c r="J109">
        <f t="shared" si="3"/>
        <v>106</v>
      </c>
      <c r="L109">
        <f>'2-d shimming'!M112-E109</f>
        <v>3.0866818181827682E-2</v>
      </c>
    </row>
    <row r="110" spans="1:12" x14ac:dyDescent="0.25">
      <c r="A110">
        <v>-9.5386000000000006</v>
      </c>
      <c r="B110">
        <v>-3.9346000000000001</v>
      </c>
      <c r="C110">
        <v>2641.9346</v>
      </c>
      <c r="E110">
        <f t="shared" si="2"/>
        <v>-3.8600000000000634E-2</v>
      </c>
      <c r="F110">
        <f>B110+3.3+$H$1*$I$1</f>
        <v>-0.11160000000000025</v>
      </c>
      <c r="H110">
        <f>'2-d shimming'!E113-F110-0.1</f>
        <v>1.6329090909023875E-2</v>
      </c>
      <c r="J110">
        <f t="shared" si="3"/>
        <v>107</v>
      </c>
      <c r="L110">
        <f>'2-d shimming'!M113-E110</f>
        <v>3.3766818181829805E-2</v>
      </c>
    </row>
    <row r="111" spans="1:12" x14ac:dyDescent="0.25">
      <c r="A111">
        <v>-9.5238999999999994</v>
      </c>
      <c r="B111">
        <v>-3.9563999999999999</v>
      </c>
      <c r="C111">
        <v>2666.6089000000002</v>
      </c>
      <c r="E111">
        <f t="shared" si="2"/>
        <v>-2.3899999999999366E-2</v>
      </c>
      <c r="F111">
        <f>B111+3.3+$H$1*$I$1</f>
        <v>-0.13340000000000007</v>
      </c>
      <c r="H111">
        <f>'2-d shimming'!E114-F111-0.1</f>
        <v>1.9219090909018383E-2</v>
      </c>
      <c r="J111">
        <f t="shared" si="3"/>
        <v>108</v>
      </c>
      <c r="L111">
        <f>'2-d shimming'!M114-E111</f>
        <v>3.1966818181830448E-2</v>
      </c>
    </row>
    <row r="112" spans="1:12" x14ac:dyDescent="0.25">
      <c r="A112">
        <v>-9.5343999999999998</v>
      </c>
      <c r="B112">
        <v>-3.9361000000000002</v>
      </c>
      <c r="C112">
        <v>2691.2755999999999</v>
      </c>
      <c r="E112">
        <f t="shared" si="2"/>
        <v>-3.4399999999999764E-2</v>
      </c>
      <c r="F112">
        <f>B112+3.3+$H$1*$I$1</f>
        <v>-0.11310000000000031</v>
      </c>
      <c r="H112">
        <f>'2-d shimming'!E115-F112-0.1</f>
        <v>2.1329090909026432E-2</v>
      </c>
      <c r="J112">
        <f t="shared" si="3"/>
        <v>109</v>
      </c>
      <c r="L112">
        <f>'2-d shimming'!M115-E112</f>
        <v>3.8566818181829277E-2</v>
      </c>
    </row>
    <row r="113" spans="1:12" x14ac:dyDescent="0.25">
      <c r="A113">
        <v>-9.5410000000000004</v>
      </c>
      <c r="B113">
        <v>-3.9582999999999999</v>
      </c>
      <c r="C113">
        <v>2715.9376999999999</v>
      </c>
      <c r="E113">
        <f t="shared" si="2"/>
        <v>-4.1000000000000369E-2</v>
      </c>
      <c r="F113">
        <f>B113+3.3+$H$1*$I$1</f>
        <v>-0.13530000000000009</v>
      </c>
      <c r="H113">
        <f>'2-d shimming'!E116-F113-0.1</f>
        <v>2.0519090909026899E-2</v>
      </c>
      <c r="J113">
        <f t="shared" si="3"/>
        <v>110</v>
      </c>
      <c r="L113">
        <f>'2-d shimming'!M116-E113</f>
        <v>3.8566818181823947E-2</v>
      </c>
    </row>
    <row r="114" spans="1:12" x14ac:dyDescent="0.25">
      <c r="A114">
        <v>-9.5033999999999992</v>
      </c>
      <c r="B114">
        <v>-3.9344999999999999</v>
      </c>
      <c r="C114">
        <v>2740.6077</v>
      </c>
      <c r="E114">
        <f t="shared" si="2"/>
        <v>-3.3999999999991815E-3</v>
      </c>
      <c r="F114">
        <f>B114+3.3+$H$1*$I$1</f>
        <v>-0.11150000000000004</v>
      </c>
      <c r="H114">
        <f>'2-d shimming'!E117-F114-0.1</f>
        <v>1.7029090909021799E-2</v>
      </c>
      <c r="J114">
        <f t="shared" si="3"/>
        <v>111</v>
      </c>
      <c r="L114">
        <f>'2-d shimming'!M117-E114</f>
        <v>4.0816818181824033E-2</v>
      </c>
    </row>
    <row r="115" spans="1:12" x14ac:dyDescent="0.25">
      <c r="A115">
        <v>-9.5085999999999995</v>
      </c>
      <c r="B115">
        <v>-3.9437000000000002</v>
      </c>
      <c r="C115">
        <v>2765.2721999999999</v>
      </c>
      <c r="E115">
        <f t="shared" si="2"/>
        <v>-8.5999999999994969E-3</v>
      </c>
      <c r="F115">
        <f>B115+3.3+$H$1*$I$1</f>
        <v>-0.12070000000000036</v>
      </c>
      <c r="H115">
        <f>'2-d shimming'!E118-F115-0.1</f>
        <v>2.1929090909021481E-2</v>
      </c>
      <c r="J115">
        <f t="shared" si="3"/>
        <v>112</v>
      </c>
      <c r="L115">
        <f>'2-d shimming'!M118-E115</f>
        <v>4.0466818181824848E-2</v>
      </c>
    </row>
    <row r="116" spans="1:12" x14ac:dyDescent="0.25">
      <c r="A116">
        <v>-9.5484000000000009</v>
      </c>
      <c r="B116">
        <v>-3.9327000000000001</v>
      </c>
      <c r="C116">
        <v>2789.9413</v>
      </c>
      <c r="E116">
        <f t="shared" si="2"/>
        <v>-4.8400000000000887E-2</v>
      </c>
      <c r="F116">
        <f>B116+3.3+$H$1*$I$1</f>
        <v>-0.10970000000000024</v>
      </c>
      <c r="H116">
        <f>'2-d shimming'!E119-F116-0.1</f>
        <v>2.2499090909027436E-2</v>
      </c>
      <c r="J116">
        <f t="shared" si="3"/>
        <v>113</v>
      </c>
      <c r="L116">
        <f>'2-d shimming'!M119-E116</f>
        <v>3.3566818181824942E-2</v>
      </c>
    </row>
    <row r="117" spans="1:12" x14ac:dyDescent="0.25">
      <c r="A117">
        <v>-9.5635999999999992</v>
      </c>
      <c r="B117">
        <v>-3.9605000000000001</v>
      </c>
      <c r="C117">
        <v>2814.6095</v>
      </c>
      <c r="E117">
        <f t="shared" si="2"/>
        <v>-6.3599999999999213E-2</v>
      </c>
      <c r="F117">
        <f>B117+3.3+$H$1*$I$1</f>
        <v>-0.13750000000000029</v>
      </c>
      <c r="H117">
        <f>'2-d shimming'!E120-F117-0.1</f>
        <v>2.2079090909022908E-2</v>
      </c>
      <c r="J117">
        <f t="shared" si="3"/>
        <v>114</v>
      </c>
      <c r="L117">
        <f>'2-d shimming'!M120-E117</f>
        <v>4.4966818181825019E-2</v>
      </c>
    </row>
    <row r="118" spans="1:12" x14ac:dyDescent="0.25">
      <c r="A118">
        <v>-9.5580999999999996</v>
      </c>
      <c r="B118">
        <v>-3.9491999999999998</v>
      </c>
      <c r="C118">
        <v>2839.2743</v>
      </c>
      <c r="E118">
        <f t="shared" si="2"/>
        <v>-5.8099999999999596E-2</v>
      </c>
      <c r="F118">
        <f>B118+3.3+$H$1*$I$1</f>
        <v>-0.12619999999999998</v>
      </c>
      <c r="H118">
        <f>'2-d shimming'!E121-F118-0.1</f>
        <v>2.1929090909037469E-2</v>
      </c>
      <c r="J118">
        <f t="shared" si="3"/>
        <v>115</v>
      </c>
      <c r="L118">
        <f>'2-d shimming'!M121-E118</f>
        <v>4.0966818181832565E-2</v>
      </c>
    </row>
    <row r="119" spans="1:12" x14ac:dyDescent="0.25">
      <c r="A119">
        <v>-9.5485000000000007</v>
      </c>
      <c r="B119">
        <v>-3.9573999999999998</v>
      </c>
      <c r="C119">
        <v>2863.9407999999999</v>
      </c>
      <c r="E119">
        <f t="shared" si="2"/>
        <v>-4.8500000000000654E-2</v>
      </c>
      <c r="F119">
        <f>B119+3.3+$H$1*$I$1</f>
        <v>-0.13439999999999996</v>
      </c>
      <c r="H119">
        <f>'2-d shimming'!E122-F119-0.1</f>
        <v>2.2529090909040955E-2</v>
      </c>
      <c r="J119">
        <f t="shared" si="3"/>
        <v>116</v>
      </c>
      <c r="L119">
        <f>'2-d shimming'!M122-E119</f>
        <v>4.0166818181827324E-2</v>
      </c>
    </row>
    <row r="120" spans="1:12" x14ac:dyDescent="0.25">
      <c r="A120">
        <v>-9.5488999999999997</v>
      </c>
      <c r="B120">
        <v>-3.9512</v>
      </c>
      <c r="C120">
        <v>2888.6071000000002</v>
      </c>
      <c r="E120">
        <f t="shared" si="2"/>
        <v>-4.8899999999999721E-2</v>
      </c>
      <c r="F120">
        <f>B120+3.3+$H$1*$I$1</f>
        <v>-0.1282000000000002</v>
      </c>
      <c r="H120">
        <f>'2-d shimming'!E123-F120-0.1</f>
        <v>2.3709090909024705E-2</v>
      </c>
      <c r="J120">
        <f t="shared" si="3"/>
        <v>117</v>
      </c>
      <c r="L120">
        <f>'2-d shimming'!M123-E120</f>
        <v>4.1966818181830234E-2</v>
      </c>
    </row>
    <row r="121" spans="1:12" x14ac:dyDescent="0.25">
      <c r="A121">
        <v>-9.4991000000000003</v>
      </c>
      <c r="B121">
        <v>-3.9634</v>
      </c>
      <c r="C121">
        <v>2913.2757000000001</v>
      </c>
      <c r="E121">
        <f t="shared" si="2"/>
        <v>8.9999999999967883E-4</v>
      </c>
      <c r="F121">
        <f>B121+3.3+$H$1*$I$1</f>
        <v>-0.14040000000000019</v>
      </c>
      <c r="H121">
        <f>'2-d shimming'!E124-F121-0.1</f>
        <v>2.3729090909023948E-2</v>
      </c>
      <c r="J121">
        <f t="shared" si="3"/>
        <v>118</v>
      </c>
      <c r="L121">
        <f>'2-d shimming'!M124-E121</f>
        <v>4.1666818181825604E-2</v>
      </c>
    </row>
    <row r="122" spans="1:12" x14ac:dyDescent="0.25">
      <c r="A122">
        <v>-9.5338999999999992</v>
      </c>
      <c r="B122">
        <v>-3.9552999999999998</v>
      </c>
      <c r="C122">
        <v>2937.9398999999999</v>
      </c>
      <c r="E122">
        <f t="shared" si="2"/>
        <v>-3.3899999999999153E-2</v>
      </c>
      <c r="F122">
        <f>B122+3.3+$H$1*$I$1</f>
        <v>-0.13229999999999997</v>
      </c>
      <c r="H122">
        <f>'2-d shimming'!E125-F122-0.1</f>
        <v>2.4489090909022265E-2</v>
      </c>
      <c r="J122">
        <f t="shared" si="3"/>
        <v>119</v>
      </c>
      <c r="L122">
        <f>'2-d shimming'!M125-E122</f>
        <v>4.8666818181825278E-2</v>
      </c>
    </row>
    <row r="123" spans="1:12" x14ac:dyDescent="0.25">
      <c r="A123">
        <v>-9.5558999999999994</v>
      </c>
      <c r="B123">
        <v>-3.9523000000000001</v>
      </c>
      <c r="C123">
        <v>2962.6131999999998</v>
      </c>
      <c r="E123">
        <f t="shared" si="2"/>
        <v>-5.5899999999999395E-2</v>
      </c>
      <c r="F123">
        <f>B123+3.3+$H$1*$I$1</f>
        <v>-0.1293000000000003</v>
      </c>
      <c r="H123">
        <f>'2-d shimming'!E126-F123-0.1</f>
        <v>2.5089090909028416E-2</v>
      </c>
      <c r="J123">
        <f t="shared" si="3"/>
        <v>120</v>
      </c>
      <c r="L123">
        <f>'2-d shimming'!M126-E123</f>
        <v>4.6366818181828862E-2</v>
      </c>
    </row>
    <row r="124" spans="1:12" x14ac:dyDescent="0.25">
      <c r="A124">
        <v>-9.5498999999999992</v>
      </c>
      <c r="B124">
        <v>-3.9495</v>
      </c>
      <c r="C124">
        <v>2987.2743</v>
      </c>
      <c r="E124">
        <f t="shared" si="2"/>
        <v>-4.9899999999999167E-2</v>
      </c>
      <c r="F124">
        <f>B124+3.3+$H$1*$I$1</f>
        <v>-0.12650000000000017</v>
      </c>
      <c r="H124">
        <f>'2-d shimming'!E127-F124-0.1</f>
        <v>2.342909090902065E-2</v>
      </c>
      <c r="J124">
        <f t="shared" si="3"/>
        <v>121</v>
      </c>
      <c r="L124">
        <f>'2-d shimming'!M127-E124</f>
        <v>4.5466818181827406E-2</v>
      </c>
    </row>
    <row r="125" spans="1:12" x14ac:dyDescent="0.25">
      <c r="A125">
        <v>-9.5510000000000002</v>
      </c>
      <c r="B125">
        <v>-3.9548000000000001</v>
      </c>
      <c r="C125">
        <v>3011.9461999999999</v>
      </c>
      <c r="E125">
        <f t="shared" si="2"/>
        <v>-5.1000000000000156E-2</v>
      </c>
      <c r="F125">
        <f>B125+3.3+$H$1*$I$1</f>
        <v>-0.13180000000000025</v>
      </c>
      <c r="H125">
        <f>'2-d shimming'!E128-F125-0.1</f>
        <v>2.268909090903623E-2</v>
      </c>
      <c r="J125">
        <f t="shared" si="3"/>
        <v>122</v>
      </c>
      <c r="L125">
        <f>'2-d shimming'!M128-E125</f>
        <v>4.7816818181827259E-2</v>
      </c>
    </row>
    <row r="126" spans="1:12" x14ac:dyDescent="0.25">
      <c r="A126">
        <v>-9.5241000000000007</v>
      </c>
      <c r="B126">
        <v>-3.9539</v>
      </c>
      <c r="C126">
        <v>3036.6125000000002</v>
      </c>
      <c r="E126">
        <f t="shared" si="2"/>
        <v>-2.4100000000000676E-2</v>
      </c>
      <c r="F126">
        <f>B126+3.3+$H$1*$I$1</f>
        <v>-0.13090000000000013</v>
      </c>
      <c r="H126">
        <f>'2-d shimming'!E129-F126-0.1</f>
        <v>2.5329090909022883E-2</v>
      </c>
      <c r="J126">
        <f t="shared" si="3"/>
        <v>123</v>
      </c>
      <c r="L126">
        <f>'2-d shimming'!M129-E126</f>
        <v>5.3966818181830689E-2</v>
      </c>
    </row>
    <row r="127" spans="1:12" x14ac:dyDescent="0.25">
      <c r="A127">
        <v>-9.5663999999999998</v>
      </c>
      <c r="B127">
        <v>-3.9510999999999998</v>
      </c>
      <c r="C127">
        <v>3061.2728999999999</v>
      </c>
      <c r="E127">
        <f t="shared" si="2"/>
        <v>-6.6399999999999793E-2</v>
      </c>
      <c r="F127">
        <f>B127+3.3+$H$1*$I$1</f>
        <v>-0.12809999999999999</v>
      </c>
      <c r="H127">
        <f>'2-d shimming'!E130-F127-0.1</f>
        <v>2.6889090909014007E-2</v>
      </c>
      <c r="J127">
        <f t="shared" si="3"/>
        <v>124</v>
      </c>
      <c r="L127">
        <f>'2-d shimming'!M130-E127</f>
        <v>4.2866818181833466E-2</v>
      </c>
    </row>
    <row r="128" spans="1:12" x14ac:dyDescent="0.25">
      <c r="A128">
        <v>-9.5435999999999996</v>
      </c>
      <c r="B128">
        <v>-3.9695999999999998</v>
      </c>
      <c r="C128">
        <v>3085.9422</v>
      </c>
      <c r="E128">
        <f t="shared" si="2"/>
        <v>-4.3599999999999639E-2</v>
      </c>
      <c r="F128">
        <f>B128+3.3+$H$1*$I$1</f>
        <v>-0.14659999999999995</v>
      </c>
      <c r="H128">
        <f>'2-d shimming'!E131-F128-0.1</f>
        <v>1.9709090909019816E-2</v>
      </c>
      <c r="J128">
        <f t="shared" si="3"/>
        <v>125</v>
      </c>
      <c r="L128">
        <f>'2-d shimming'!M131-E128</f>
        <v>4.9366818181825423E-2</v>
      </c>
    </row>
    <row r="129" spans="1:12" x14ac:dyDescent="0.25">
      <c r="A129">
        <v>-9.5558999999999994</v>
      </c>
      <c r="B129">
        <v>-3.9373</v>
      </c>
      <c r="C129">
        <v>3110.6142</v>
      </c>
      <c r="E129">
        <f t="shared" si="2"/>
        <v>-5.5899999999999395E-2</v>
      </c>
      <c r="F129">
        <f>B129+3.3+$H$1*$I$1</f>
        <v>-0.11430000000000018</v>
      </c>
      <c r="H129">
        <f>'2-d shimming'!E132-F129-0.1</f>
        <v>1.6889090909026655E-2</v>
      </c>
      <c r="J129">
        <f t="shared" si="3"/>
        <v>126</v>
      </c>
      <c r="L129">
        <f>'2-d shimming'!M132-E129</f>
        <v>4.9266818181825656E-2</v>
      </c>
    </row>
    <row r="130" spans="1:12" x14ac:dyDescent="0.25">
      <c r="A130">
        <v>-9.4923999999999999</v>
      </c>
      <c r="B130">
        <v>-3.9748999999999999</v>
      </c>
      <c r="C130">
        <v>3135.2779999999998</v>
      </c>
      <c r="E130">
        <f t="shared" si="2"/>
        <v>7.6000000000000512E-3</v>
      </c>
      <c r="F130">
        <f>B130+3.3+$H$1*$I$1</f>
        <v>-0.15190000000000003</v>
      </c>
      <c r="H130">
        <f>'2-d shimming'!E133-F130-0.1</f>
        <v>2.0629090909022291E-2</v>
      </c>
      <c r="J130">
        <f t="shared" si="3"/>
        <v>127</v>
      </c>
      <c r="L130">
        <f>'2-d shimming'!M133-E130</f>
        <v>5.3366818181824982E-2</v>
      </c>
    </row>
    <row r="131" spans="1:12" x14ac:dyDescent="0.25">
      <c r="A131">
        <v>-9.4562000000000008</v>
      </c>
      <c r="B131">
        <v>-3.8536000000000001</v>
      </c>
      <c r="C131">
        <v>3159.9432999999999</v>
      </c>
      <c r="E131">
        <f t="shared" si="2"/>
        <v>4.3799999999999173E-2</v>
      </c>
      <c r="F131">
        <f>B131+3.3+$H$1*$I$1</f>
        <v>-3.0600000000000294E-2</v>
      </c>
      <c r="H131">
        <f>'2-d shimming'!E134-F131-0.1</f>
        <v>1.8469090909038338E-2</v>
      </c>
      <c r="J131">
        <f t="shared" si="3"/>
        <v>128</v>
      </c>
      <c r="L131">
        <f>'2-d shimming'!M134-E131</f>
        <v>5.9166818181827452E-2</v>
      </c>
    </row>
    <row r="132" spans="1:12" x14ac:dyDescent="0.25">
      <c r="A132">
        <v>-9.4551999999999996</v>
      </c>
      <c r="B132">
        <v>-3.7608999999999999</v>
      </c>
      <c r="C132">
        <v>3184.6069000000002</v>
      </c>
      <c r="E132">
        <f t="shared" ref="E132:E134" si="4">A132+9.5</f>
        <v>4.4800000000000395E-2</v>
      </c>
      <c r="F132">
        <f>B132+3.3+$H$1*$I$1</f>
        <v>6.2099999999999933E-2</v>
      </c>
      <c r="H132">
        <f>'2-d shimming'!E135-F132-0.1</f>
        <v>-4.2709090909814063E-3</v>
      </c>
      <c r="J132">
        <v>128</v>
      </c>
      <c r="L132">
        <f>'2-d shimming'!M135-E132</f>
        <v>9.0866818181831732E-2</v>
      </c>
    </row>
    <row r="133" spans="1:12" x14ac:dyDescent="0.25">
      <c r="A133">
        <v>-9.4727999999999994</v>
      </c>
      <c r="B133">
        <v>-3.8854000000000002</v>
      </c>
      <c r="C133">
        <v>3209.2795999999998</v>
      </c>
      <c r="E133">
        <f t="shared" si="4"/>
        <v>2.7200000000000557E-2</v>
      </c>
      <c r="F133">
        <f>B133+3.3+$H$1*$I$1</f>
        <v>-6.2400000000000344E-2</v>
      </c>
      <c r="H133">
        <f>'2-d shimming'!E136-F133-0.1</f>
        <v>1.6119090909027384E-2</v>
      </c>
      <c r="J133">
        <f t="shared" si="3"/>
        <v>129</v>
      </c>
      <c r="L133">
        <f>'2-d shimming'!M136-E133</f>
        <v>6.2666818181831729E-2</v>
      </c>
    </row>
    <row r="134" spans="1:12" x14ac:dyDescent="0.25">
      <c r="A134">
        <v>-9.6557999999999993</v>
      </c>
      <c r="B134">
        <v>-3.8933</v>
      </c>
      <c r="C134">
        <v>3233.9443000000001</v>
      </c>
      <c r="E134">
        <f t="shared" si="4"/>
        <v>-0.15579999999999927</v>
      </c>
      <c r="F134">
        <f>B134+3.3+$H$1*$I$1</f>
        <v>-7.030000000000014E-2</v>
      </c>
      <c r="H134">
        <f>'2-d shimming'!E137-F134-0.1</f>
        <v>1.3129090909037994E-2</v>
      </c>
      <c r="J134">
        <f t="shared" si="3"/>
        <v>130</v>
      </c>
      <c r="L134">
        <f>'2-d shimming'!M137-E134</f>
        <v>5.0466818181831741E-2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1-st shimming</vt:lpstr>
      <vt:lpstr>2-d shimming</vt:lpstr>
      <vt:lpstr>3-d shimming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2026-06-23T17:34:14Z</cp:lastPrinted>
  <dcterms:created xsi:type="dcterms:W3CDTF">2026-05-29T20:21:35Z</dcterms:created>
  <dcterms:modified xsi:type="dcterms:W3CDTF">2026-06-23T18:48:42Z</dcterms:modified>
</cp:coreProperties>
</file>