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S:\magdata\LCLS-II-HE\Undulator\DELTA-II\QUADRANT 1\Tuning\Mechanical\Q1\"/>
    </mc:Choice>
  </mc:AlternateContent>
  <xr:revisionPtr revIDLastSave="0" documentId="13_ncr:1_{7B0FEB76-00D5-49DB-B756-F72F95AA2B9E}" xr6:coauthVersionLast="47" xr6:coauthVersionMax="47" xr10:uidLastSave="{00000000-0000-0000-0000-000000000000}"/>
  <bookViews>
    <workbookView xWindow="3285" yWindow="630" windowWidth="39135" windowHeight="20070" activeTab="1" xr2:uid="{83B5CEB7-E626-4F68-A4DD-7E658F2C91CB}"/>
  </bookViews>
  <sheets>
    <sheet name="X Locations" sheetId="1" r:id="rId1"/>
    <sheet name="Y Location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3" i="2" l="1"/>
  <c r="U6" i="2" s="1"/>
  <c r="U11" i="2"/>
  <c r="U12" i="2"/>
  <c r="U13" i="2"/>
  <c r="U14" i="2"/>
  <c r="U15" i="2"/>
  <c r="U16" i="2"/>
  <c r="U17" i="2"/>
  <c r="U18" i="2"/>
  <c r="U19" i="2"/>
  <c r="U20" i="2"/>
  <c r="U21" i="2"/>
  <c r="U22" i="2"/>
  <c r="U23" i="2"/>
  <c r="U24" i="2"/>
  <c r="U25" i="2"/>
  <c r="U31" i="2"/>
  <c r="U32" i="2"/>
  <c r="U33" i="2"/>
  <c r="U34" i="2"/>
  <c r="U35" i="2"/>
  <c r="U36" i="2"/>
  <c r="U37" i="2"/>
  <c r="U38" i="2"/>
  <c r="U39" i="2"/>
  <c r="U40" i="2"/>
  <c r="U41" i="2"/>
  <c r="U42" i="2"/>
  <c r="U43" i="2"/>
  <c r="U44" i="2"/>
  <c r="U45" i="2"/>
  <c r="U51" i="2"/>
  <c r="U52" i="2"/>
  <c r="U53" i="2"/>
  <c r="U54" i="2"/>
  <c r="U55" i="2"/>
  <c r="U56" i="2"/>
  <c r="U57" i="2"/>
  <c r="U58" i="2"/>
  <c r="U59" i="2"/>
  <c r="U60" i="2"/>
  <c r="U61" i="2"/>
  <c r="U62" i="2"/>
  <c r="U63" i="2"/>
  <c r="U64" i="2"/>
  <c r="U65" i="2"/>
  <c r="U71" i="2"/>
  <c r="U72" i="2"/>
  <c r="U73" i="2"/>
  <c r="U74" i="2"/>
  <c r="U75" i="2"/>
  <c r="U76" i="2"/>
  <c r="U77" i="2"/>
  <c r="U78" i="2"/>
  <c r="U79" i="2"/>
  <c r="U80" i="2"/>
  <c r="U81" i="2"/>
  <c r="U82" i="2"/>
  <c r="U83" i="2"/>
  <c r="U84" i="2"/>
  <c r="U85" i="2"/>
  <c r="U86" i="2"/>
  <c r="U91" i="2"/>
  <c r="U92" i="2"/>
  <c r="U93" i="2"/>
  <c r="U94" i="2"/>
  <c r="U95" i="2"/>
  <c r="U96" i="2"/>
  <c r="U97" i="2"/>
  <c r="U98" i="2"/>
  <c r="U99" i="2"/>
  <c r="U100" i="2"/>
  <c r="U101" i="2"/>
  <c r="U102" i="2"/>
  <c r="U103" i="2"/>
  <c r="U104" i="2"/>
  <c r="U105" i="2"/>
  <c r="U106" i="2"/>
  <c r="U111" i="2"/>
  <c r="U112" i="2"/>
  <c r="U113" i="2"/>
  <c r="U114" i="2"/>
  <c r="U115" i="2"/>
  <c r="U116" i="2"/>
  <c r="U117" i="2"/>
  <c r="U118" i="2"/>
  <c r="U119" i="2"/>
  <c r="U120" i="2"/>
  <c r="U121" i="2"/>
  <c r="U122" i="2"/>
  <c r="U123" i="2"/>
  <c r="U124" i="2"/>
  <c r="U125" i="2"/>
  <c r="U126" i="2"/>
  <c r="U131" i="2"/>
  <c r="U132" i="2"/>
  <c r="U133" i="2"/>
  <c r="U134" i="2"/>
  <c r="U135" i="2"/>
  <c r="U136" i="2"/>
  <c r="U5" i="2"/>
  <c r="U110" i="2" l="1"/>
  <c r="U70" i="2"/>
  <c r="U50" i="2"/>
  <c r="U30" i="2"/>
  <c r="U10" i="2"/>
  <c r="U129" i="2"/>
  <c r="U109" i="2"/>
  <c r="U89" i="2"/>
  <c r="U69" i="2"/>
  <c r="U49" i="2"/>
  <c r="U29" i="2"/>
  <c r="U9" i="2"/>
  <c r="U8" i="2"/>
  <c r="U130" i="2"/>
  <c r="U90" i="2"/>
  <c r="U128" i="2"/>
  <c r="U108" i="2"/>
  <c r="U88" i="2"/>
  <c r="U68" i="2"/>
  <c r="U48" i="2"/>
  <c r="U28" i="2"/>
  <c r="U127" i="2"/>
  <c r="U107" i="2"/>
  <c r="U87" i="2"/>
  <c r="U67" i="2"/>
  <c r="U47" i="2"/>
  <c r="U27" i="2"/>
  <c r="U7" i="2"/>
  <c r="U66" i="2"/>
  <c r="U46" i="2"/>
  <c r="U26" i="2"/>
  <c r="Y5" i="2" l="1"/>
  <c r="N133" i="2" l="1"/>
  <c r="N44" i="2"/>
  <c r="N45" i="2"/>
  <c r="N46" i="2"/>
  <c r="N47" i="2"/>
  <c r="N48" i="2"/>
  <c r="N49" i="2"/>
  <c r="N50" i="2"/>
  <c r="N51" i="2"/>
  <c r="N52" i="2"/>
  <c r="N53" i="2"/>
  <c r="N54" i="2"/>
  <c r="N55" i="2"/>
  <c r="N56" i="2"/>
  <c r="N57" i="2"/>
  <c r="N58" i="2"/>
  <c r="N59" i="2"/>
  <c r="N60" i="2"/>
  <c r="N61" i="2"/>
  <c r="N62" i="2"/>
  <c r="N63" i="2"/>
  <c r="N64" i="2"/>
  <c r="N65" i="2"/>
  <c r="N66" i="2"/>
  <c r="N67" i="2"/>
  <c r="N68" i="2"/>
  <c r="N69" i="2"/>
  <c r="N70" i="2"/>
  <c r="N71" i="2"/>
  <c r="N72" i="2"/>
  <c r="N73" i="2"/>
  <c r="N74" i="2"/>
  <c r="N75" i="2"/>
  <c r="N76" i="2"/>
  <c r="N77" i="2"/>
  <c r="N78" i="2"/>
  <c r="N79" i="2"/>
  <c r="N80" i="2"/>
  <c r="N81" i="2"/>
  <c r="N82" i="2"/>
  <c r="N83" i="2"/>
  <c r="N84" i="2"/>
  <c r="N85" i="2"/>
  <c r="N86" i="2"/>
  <c r="N87" i="2"/>
  <c r="N88" i="2"/>
  <c r="N89" i="2"/>
  <c r="N90" i="2"/>
  <c r="N91" i="2"/>
  <c r="N92" i="2"/>
  <c r="N93" i="2"/>
  <c r="N94" i="2"/>
  <c r="N95" i="2"/>
  <c r="N96" i="2"/>
  <c r="N97" i="2"/>
  <c r="N98" i="2"/>
  <c r="N99" i="2"/>
  <c r="N100" i="2"/>
  <c r="N101" i="2"/>
  <c r="N102" i="2"/>
  <c r="N103" i="2"/>
  <c r="N104" i="2"/>
  <c r="N105" i="2"/>
  <c r="N106" i="2"/>
  <c r="N107" i="2"/>
  <c r="N108" i="2"/>
  <c r="N109" i="2"/>
  <c r="N110" i="2"/>
  <c r="N111" i="2"/>
  <c r="N112" i="2"/>
  <c r="N113" i="2"/>
  <c r="N114" i="2"/>
  <c r="N115" i="2"/>
  <c r="N116" i="2"/>
  <c r="N117" i="2"/>
  <c r="N118" i="2"/>
  <c r="N119" i="2"/>
  <c r="N120" i="2"/>
  <c r="N121" i="2"/>
  <c r="N122" i="2"/>
  <c r="N123" i="2"/>
  <c r="N124" i="2"/>
  <c r="N125" i="2"/>
  <c r="N126" i="2"/>
  <c r="N127" i="2"/>
  <c r="N128" i="2"/>
  <c r="N129" i="2"/>
  <c r="N130" i="2"/>
  <c r="N131" i="2"/>
  <c r="N13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N12" i="2"/>
  <c r="N7" i="2"/>
  <c r="N6" i="2"/>
  <c r="N5" i="2"/>
  <c r="L8" i="2"/>
  <c r="L9" i="2"/>
  <c r="L136" i="2" l="1"/>
  <c r="L135" i="2"/>
  <c r="L134" i="2"/>
  <c r="L133" i="2"/>
  <c r="L132" i="2"/>
  <c r="L131" i="2"/>
  <c r="L130" i="2"/>
  <c r="L129" i="2"/>
  <c r="L128" i="2"/>
  <c r="L127" i="2"/>
  <c r="L126" i="2"/>
  <c r="L125" i="2"/>
  <c r="L124" i="2"/>
  <c r="L123" i="2"/>
  <c r="L122" i="2"/>
  <c r="L121" i="2"/>
  <c r="L120" i="2"/>
  <c r="L119" i="2"/>
  <c r="L118" i="2"/>
  <c r="L117" i="2"/>
  <c r="L116" i="2"/>
  <c r="L115" i="2"/>
  <c r="L114" i="2"/>
  <c r="L113" i="2"/>
  <c r="L112" i="2"/>
  <c r="L111" i="2"/>
  <c r="L110" i="2"/>
  <c r="L109" i="2"/>
  <c r="L108" i="2"/>
  <c r="L107" i="2"/>
  <c r="L106" i="2"/>
  <c r="L105" i="2"/>
  <c r="L104" i="2"/>
  <c r="L103" i="2"/>
  <c r="L102" i="2"/>
  <c r="L101" i="2"/>
  <c r="L100" i="2"/>
  <c r="L99" i="2"/>
  <c r="L98" i="2"/>
  <c r="L97" i="2"/>
  <c r="L96" i="2"/>
  <c r="L95" i="2"/>
  <c r="L94" i="2"/>
  <c r="L93" i="2"/>
  <c r="L92" i="2"/>
  <c r="L91" i="2"/>
  <c r="L90" i="2"/>
  <c r="L89" i="2"/>
  <c r="L88" i="2"/>
  <c r="L87" i="2"/>
  <c r="L86" i="2"/>
  <c r="L85" i="2"/>
  <c r="L84" i="2"/>
  <c r="L83" i="2"/>
  <c r="L82" i="2"/>
  <c r="L81" i="2"/>
  <c r="L80" i="2"/>
  <c r="L79" i="2"/>
  <c r="L78" i="2"/>
  <c r="L77" i="2"/>
  <c r="L76" i="2"/>
  <c r="L75" i="2"/>
  <c r="L74" i="2"/>
  <c r="L73" i="2"/>
  <c r="L72" i="2"/>
  <c r="L71" i="2"/>
  <c r="L70" i="2"/>
  <c r="L69" i="2"/>
  <c r="L68" i="2"/>
  <c r="L67" i="2"/>
  <c r="L66" i="2"/>
  <c r="L65" i="2"/>
  <c r="L64" i="2"/>
  <c r="L63" i="2"/>
  <c r="L62" i="2"/>
  <c r="L61" i="2"/>
  <c r="L60" i="2"/>
  <c r="L59" i="2"/>
  <c r="L58" i="2"/>
  <c r="L57" i="2"/>
  <c r="L56" i="2"/>
  <c r="L55" i="2"/>
  <c r="L54" i="2"/>
  <c r="L53" i="2"/>
  <c r="L52" i="2"/>
  <c r="L51" i="2"/>
  <c r="L50" i="2"/>
  <c r="L49" i="2"/>
  <c r="L48" i="2"/>
  <c r="L47" i="2"/>
  <c r="L46" i="2"/>
  <c r="L45" i="2"/>
  <c r="L44" i="2"/>
  <c r="L43" i="2"/>
  <c r="L42" i="2"/>
  <c r="L41" i="2"/>
  <c r="L40" i="2"/>
  <c r="L39" i="2"/>
  <c r="L38" i="2"/>
  <c r="L37" i="2"/>
  <c r="L36" i="2"/>
  <c r="L35" i="2"/>
  <c r="L34" i="2"/>
  <c r="L33" i="2"/>
  <c r="L32" i="2"/>
  <c r="L31" i="2"/>
  <c r="L30" i="2"/>
  <c r="L29" i="2"/>
  <c r="L28" i="2"/>
  <c r="L27" i="2"/>
  <c r="L26" i="2"/>
  <c r="L25" i="2"/>
  <c r="L24" i="2"/>
  <c r="L23" i="2"/>
  <c r="L22" i="2"/>
  <c r="L21" i="2"/>
  <c r="L20" i="2"/>
  <c r="L19" i="2"/>
  <c r="L18" i="2"/>
  <c r="L17" i="2"/>
  <c r="L16" i="2"/>
  <c r="L15" i="2"/>
  <c r="L14" i="2"/>
  <c r="L13" i="2"/>
  <c r="L12" i="2"/>
  <c r="L11" i="2"/>
  <c r="L10" i="2"/>
  <c r="L7" i="2"/>
  <c r="L6" i="2"/>
  <c r="L5" i="2"/>
  <c r="J5" i="2"/>
  <c r="I79" i="2" s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4" i="1"/>
  <c r="P79" i="2" l="1"/>
  <c r="R79" i="2" s="1"/>
  <c r="AN79" i="2" s="1"/>
  <c r="AO79" i="2" s="1"/>
  <c r="V79" i="2"/>
  <c r="M9" i="2"/>
  <c r="Q8" i="2" s="1"/>
  <c r="I121" i="2"/>
  <c r="I41" i="2"/>
  <c r="I21" i="2"/>
  <c r="I81" i="2"/>
  <c r="I101" i="2"/>
  <c r="I61" i="2"/>
  <c r="I120" i="2"/>
  <c r="I80" i="2"/>
  <c r="I60" i="2"/>
  <c r="I20" i="2"/>
  <c r="I99" i="2"/>
  <c r="I39" i="2"/>
  <c r="I118" i="2"/>
  <c r="I58" i="2"/>
  <c r="I97" i="2"/>
  <c r="I37" i="2"/>
  <c r="I76" i="2"/>
  <c r="I95" i="2"/>
  <c r="I75" i="2"/>
  <c r="I15" i="2"/>
  <c r="I114" i="2"/>
  <c r="I74" i="2"/>
  <c r="I54" i="2"/>
  <c r="I14" i="2"/>
  <c r="I93" i="2"/>
  <c r="I13" i="2"/>
  <c r="I112" i="2"/>
  <c r="I92" i="2"/>
  <c r="I32" i="2"/>
  <c r="I131" i="2"/>
  <c r="I130" i="2"/>
  <c r="I90" i="2"/>
  <c r="I70" i="2"/>
  <c r="I50" i="2"/>
  <c r="I10" i="2"/>
  <c r="I129" i="2"/>
  <c r="I69" i="2"/>
  <c r="I29" i="2"/>
  <c r="I108" i="2"/>
  <c r="I68" i="2"/>
  <c r="I48" i="2"/>
  <c r="I8" i="2"/>
  <c r="I127" i="2"/>
  <c r="I107" i="2"/>
  <c r="I87" i="2"/>
  <c r="I67" i="2"/>
  <c r="I47" i="2"/>
  <c r="I27" i="2"/>
  <c r="I7" i="2"/>
  <c r="I33" i="2"/>
  <c r="I109" i="2"/>
  <c r="I88" i="2"/>
  <c r="I126" i="2"/>
  <c r="I106" i="2"/>
  <c r="I86" i="2"/>
  <c r="I66" i="2"/>
  <c r="I46" i="2"/>
  <c r="I26" i="2"/>
  <c r="I6" i="2"/>
  <c r="I100" i="2"/>
  <c r="I40" i="2"/>
  <c r="I119" i="2"/>
  <c r="I59" i="2"/>
  <c r="I19" i="2"/>
  <c r="I98" i="2"/>
  <c r="I18" i="2"/>
  <c r="I117" i="2"/>
  <c r="I77" i="2"/>
  <c r="I17" i="2"/>
  <c r="I116" i="2"/>
  <c r="I56" i="2"/>
  <c r="I16" i="2"/>
  <c r="I135" i="2"/>
  <c r="I55" i="2"/>
  <c r="I94" i="2"/>
  <c r="I34" i="2"/>
  <c r="I73" i="2"/>
  <c r="I132" i="2"/>
  <c r="I72" i="2"/>
  <c r="I12" i="2"/>
  <c r="I111" i="2"/>
  <c r="I91" i="2"/>
  <c r="I71" i="2"/>
  <c r="I51" i="2"/>
  <c r="I31" i="2"/>
  <c r="I11" i="2"/>
  <c r="I110" i="2"/>
  <c r="I30" i="2"/>
  <c r="I89" i="2"/>
  <c r="I49" i="2"/>
  <c r="I9" i="2"/>
  <c r="I128" i="2"/>
  <c r="I28" i="2"/>
  <c r="I125" i="2"/>
  <c r="I105" i="2"/>
  <c r="I85" i="2"/>
  <c r="I65" i="2"/>
  <c r="I45" i="2"/>
  <c r="I25" i="2"/>
  <c r="I78" i="2"/>
  <c r="I38" i="2"/>
  <c r="I5" i="2"/>
  <c r="I57" i="2"/>
  <c r="I136" i="2"/>
  <c r="I96" i="2"/>
  <c r="I36" i="2"/>
  <c r="I115" i="2"/>
  <c r="I35" i="2"/>
  <c r="I134" i="2"/>
  <c r="I133" i="2"/>
  <c r="I113" i="2"/>
  <c r="I53" i="2"/>
  <c r="I52" i="2"/>
  <c r="I124" i="2"/>
  <c r="I104" i="2"/>
  <c r="I84" i="2"/>
  <c r="I64" i="2"/>
  <c r="I44" i="2"/>
  <c r="I24" i="2"/>
  <c r="I123" i="2"/>
  <c r="I103" i="2"/>
  <c r="I83" i="2"/>
  <c r="I63" i="2"/>
  <c r="I43" i="2"/>
  <c r="I23" i="2"/>
  <c r="I122" i="2"/>
  <c r="I102" i="2"/>
  <c r="I82" i="2"/>
  <c r="I62" i="2"/>
  <c r="I42" i="2"/>
  <c r="I22" i="2"/>
  <c r="L135" i="1"/>
  <c r="L134" i="1"/>
  <c r="L133" i="1"/>
  <c r="L132" i="1"/>
  <c r="L131" i="1"/>
  <c r="L130" i="1"/>
  <c r="L129" i="1"/>
  <c r="L128" i="1"/>
  <c r="L127" i="1"/>
  <c r="L126" i="1"/>
  <c r="L125" i="1"/>
  <c r="L124" i="1"/>
  <c r="L123" i="1"/>
  <c r="L122" i="1"/>
  <c r="L121" i="1"/>
  <c r="L120" i="1"/>
  <c r="L119" i="1"/>
  <c r="L118" i="1"/>
  <c r="L117" i="1"/>
  <c r="L116" i="1"/>
  <c r="L115" i="1"/>
  <c r="L114" i="1"/>
  <c r="L113" i="1"/>
  <c r="L112" i="1"/>
  <c r="L111" i="1"/>
  <c r="L110" i="1"/>
  <c r="L109" i="1"/>
  <c r="L108" i="1"/>
  <c r="L107" i="1"/>
  <c r="L106" i="1"/>
  <c r="L105" i="1"/>
  <c r="L104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L5" i="1"/>
  <c r="L4" i="1"/>
  <c r="M4" i="1" s="1"/>
  <c r="P64" i="2" l="1"/>
  <c r="R64" i="2" s="1"/>
  <c r="AN64" i="2" s="1"/>
  <c r="AO64" i="2" s="1"/>
  <c r="V64" i="2"/>
  <c r="P76" i="2"/>
  <c r="R76" i="2" s="1"/>
  <c r="AN76" i="2" s="1"/>
  <c r="AO76" i="2" s="1"/>
  <c r="V76" i="2"/>
  <c r="P70" i="2"/>
  <c r="R70" i="2" s="1"/>
  <c r="AN70" i="2" s="1"/>
  <c r="AO70" i="2" s="1"/>
  <c r="V70" i="2"/>
  <c r="P65" i="2"/>
  <c r="R65" i="2" s="1"/>
  <c r="AN65" i="2" s="1"/>
  <c r="AO65" i="2" s="1"/>
  <c r="V65" i="2"/>
  <c r="P73" i="2"/>
  <c r="R73" i="2" s="1"/>
  <c r="AN73" i="2" s="1"/>
  <c r="AO73" i="2" s="1"/>
  <c r="V73" i="2"/>
  <c r="P69" i="2"/>
  <c r="R69" i="2" s="1"/>
  <c r="AN69" i="2" s="1"/>
  <c r="AO69" i="2" s="1"/>
  <c r="V69" i="2"/>
  <c r="P84" i="2"/>
  <c r="R84" i="2" s="1"/>
  <c r="AN84" i="2" s="1"/>
  <c r="AO84" i="2" s="1"/>
  <c r="V84" i="2"/>
  <c r="P85" i="2"/>
  <c r="R85" i="2" s="1"/>
  <c r="AN85" i="2" s="1"/>
  <c r="AO85" i="2" s="1"/>
  <c r="V85" i="2"/>
  <c r="P34" i="2"/>
  <c r="R34" i="2" s="1"/>
  <c r="AN34" i="2" s="1"/>
  <c r="AO34" i="2" s="1"/>
  <c r="V34" i="2"/>
  <c r="P66" i="2"/>
  <c r="R66" i="2" s="1"/>
  <c r="AN66" i="2" s="1"/>
  <c r="AO66" i="2" s="1"/>
  <c r="V66" i="2"/>
  <c r="P129" i="2"/>
  <c r="R129" i="2" s="1"/>
  <c r="AN129" i="2" s="1"/>
  <c r="AO129" i="2" s="1"/>
  <c r="V129" i="2"/>
  <c r="P37" i="2"/>
  <c r="R37" i="2" s="1"/>
  <c r="AN37" i="2" s="1"/>
  <c r="AO37" i="2" s="1"/>
  <c r="V37" i="2"/>
  <c r="P55" i="2"/>
  <c r="R55" i="2" s="1"/>
  <c r="AN55" i="2" s="1"/>
  <c r="AO55" i="2" s="1"/>
  <c r="V55" i="2"/>
  <c r="P126" i="2"/>
  <c r="R126" i="2" s="1"/>
  <c r="AN126" i="2" s="1"/>
  <c r="AO126" i="2" s="1"/>
  <c r="V126" i="2"/>
  <c r="P46" i="2"/>
  <c r="R46" i="2" s="1"/>
  <c r="AN46" i="2" s="1"/>
  <c r="AO46" i="2" s="1"/>
  <c r="V46" i="2"/>
  <c r="P104" i="2"/>
  <c r="R104" i="2" s="1"/>
  <c r="AN104" i="2" s="1"/>
  <c r="AO104" i="2" s="1"/>
  <c r="V104" i="2"/>
  <c r="P105" i="2"/>
  <c r="R105" i="2" s="1"/>
  <c r="AN105" i="2" s="1"/>
  <c r="AO105" i="2" s="1"/>
  <c r="V105" i="2"/>
  <c r="P94" i="2"/>
  <c r="R94" i="2" s="1"/>
  <c r="AN94" i="2" s="1"/>
  <c r="AO94" i="2" s="1"/>
  <c r="V94" i="2"/>
  <c r="P86" i="2"/>
  <c r="R86" i="2" s="1"/>
  <c r="AN86" i="2" s="1"/>
  <c r="AO86" i="2" s="1"/>
  <c r="V86" i="2"/>
  <c r="P10" i="2"/>
  <c r="R10" i="2" s="1"/>
  <c r="AN10" i="2" s="1"/>
  <c r="AO10" i="2" s="1"/>
  <c r="V10" i="2"/>
  <c r="P97" i="2"/>
  <c r="R97" i="2" s="1"/>
  <c r="AN97" i="2" s="1"/>
  <c r="AO97" i="2" s="1"/>
  <c r="V97" i="2"/>
  <c r="P124" i="2"/>
  <c r="R124" i="2" s="1"/>
  <c r="AN124" i="2" s="1"/>
  <c r="AO124" i="2" s="1"/>
  <c r="V124" i="2"/>
  <c r="P135" i="2"/>
  <c r="V135" i="2"/>
  <c r="P128" i="2"/>
  <c r="R128" i="2" s="1"/>
  <c r="AN128" i="2" s="1"/>
  <c r="AO128" i="2" s="1"/>
  <c r="V128" i="2"/>
  <c r="P130" i="2"/>
  <c r="R130" i="2" s="1"/>
  <c r="AN130" i="2" s="1"/>
  <c r="AO130" i="2" s="1"/>
  <c r="V130" i="2"/>
  <c r="P133" i="2"/>
  <c r="V133" i="2"/>
  <c r="P49" i="2"/>
  <c r="R49" i="2" s="1"/>
  <c r="AN49" i="2" s="1"/>
  <c r="AO49" i="2" s="1"/>
  <c r="V49" i="2"/>
  <c r="P7" i="2"/>
  <c r="V7" i="2"/>
  <c r="P32" i="2"/>
  <c r="R32" i="2" s="1"/>
  <c r="AN32" i="2" s="1"/>
  <c r="AO32" i="2" s="1"/>
  <c r="V32" i="2"/>
  <c r="P60" i="2"/>
  <c r="R60" i="2" s="1"/>
  <c r="AN60" i="2" s="1"/>
  <c r="AO60" i="2" s="1"/>
  <c r="V60" i="2"/>
  <c r="P82" i="2"/>
  <c r="R82" i="2" s="1"/>
  <c r="AN82" i="2" s="1"/>
  <c r="AO82" i="2" s="1"/>
  <c r="V82" i="2"/>
  <c r="P35" i="2"/>
  <c r="R35" i="2" s="1"/>
  <c r="AN35" i="2" s="1"/>
  <c r="AO35" i="2" s="1"/>
  <c r="V35" i="2"/>
  <c r="P30" i="2"/>
  <c r="R30" i="2" s="1"/>
  <c r="AN30" i="2" s="1"/>
  <c r="AO30" i="2" s="1"/>
  <c r="V30" i="2"/>
  <c r="P77" i="2"/>
  <c r="R77" i="2" s="1"/>
  <c r="AN77" i="2" s="1"/>
  <c r="AO77" i="2" s="1"/>
  <c r="V77" i="2"/>
  <c r="P27" i="2"/>
  <c r="R27" i="2" s="1"/>
  <c r="AN27" i="2" s="1"/>
  <c r="AO27" i="2" s="1"/>
  <c r="V27" i="2"/>
  <c r="P92" i="2"/>
  <c r="R92" i="2" s="1"/>
  <c r="AN92" i="2" s="1"/>
  <c r="AO92" i="2" s="1"/>
  <c r="V92" i="2"/>
  <c r="P80" i="2"/>
  <c r="R80" i="2" s="1"/>
  <c r="AN80" i="2" s="1"/>
  <c r="AO80" i="2" s="1"/>
  <c r="V80" i="2"/>
  <c r="P125" i="2"/>
  <c r="R125" i="2" s="1"/>
  <c r="AN125" i="2" s="1"/>
  <c r="AO125" i="2" s="1"/>
  <c r="V125" i="2"/>
  <c r="P118" i="2"/>
  <c r="R118" i="2" s="1"/>
  <c r="AN118" i="2" s="1"/>
  <c r="AO118" i="2" s="1"/>
  <c r="V118" i="2"/>
  <c r="P16" i="2"/>
  <c r="R16" i="2" s="1"/>
  <c r="AN16" i="2" s="1"/>
  <c r="AO16" i="2" s="1"/>
  <c r="V16" i="2"/>
  <c r="P99" i="2"/>
  <c r="R99" i="2" s="1"/>
  <c r="AN99" i="2" s="1"/>
  <c r="AO99" i="2" s="1"/>
  <c r="V99" i="2"/>
  <c r="P116" i="2"/>
  <c r="R116" i="2" s="1"/>
  <c r="AN116" i="2" s="1"/>
  <c r="AO116" i="2" s="1"/>
  <c r="V116" i="2"/>
  <c r="P89" i="2"/>
  <c r="R89" i="2" s="1"/>
  <c r="AN89" i="2" s="1"/>
  <c r="AO89" i="2" s="1"/>
  <c r="V89" i="2"/>
  <c r="P102" i="2"/>
  <c r="R102" i="2" s="1"/>
  <c r="AN102" i="2" s="1"/>
  <c r="AO102" i="2" s="1"/>
  <c r="V102" i="2"/>
  <c r="P47" i="2"/>
  <c r="R47" i="2" s="1"/>
  <c r="AN47" i="2" s="1"/>
  <c r="AO47" i="2" s="1"/>
  <c r="V47" i="2"/>
  <c r="P11" i="2"/>
  <c r="R11" i="2" s="1"/>
  <c r="AN11" i="2" s="1"/>
  <c r="AO11" i="2" s="1"/>
  <c r="V11" i="2"/>
  <c r="P61" i="2"/>
  <c r="R61" i="2" s="1"/>
  <c r="AN61" i="2" s="1"/>
  <c r="AO61" i="2" s="1"/>
  <c r="V61" i="2"/>
  <c r="P23" i="2"/>
  <c r="R23" i="2" s="1"/>
  <c r="AN23" i="2" s="1"/>
  <c r="AO23" i="2" s="1"/>
  <c r="V23" i="2"/>
  <c r="P96" i="2"/>
  <c r="R96" i="2" s="1"/>
  <c r="AN96" i="2" s="1"/>
  <c r="AO96" i="2" s="1"/>
  <c r="V96" i="2"/>
  <c r="P31" i="2"/>
  <c r="R31" i="2" s="1"/>
  <c r="AN31" i="2" s="1"/>
  <c r="AO31" i="2" s="1"/>
  <c r="V31" i="2"/>
  <c r="P98" i="2"/>
  <c r="R98" i="2" s="1"/>
  <c r="AN98" i="2" s="1"/>
  <c r="AO98" i="2" s="1"/>
  <c r="V98" i="2"/>
  <c r="P87" i="2"/>
  <c r="R87" i="2" s="1"/>
  <c r="AN87" i="2" s="1"/>
  <c r="AO87" i="2" s="1"/>
  <c r="V87" i="2"/>
  <c r="P93" i="2"/>
  <c r="R93" i="2" s="1"/>
  <c r="AN93" i="2" s="1"/>
  <c r="AO93" i="2" s="1"/>
  <c r="V93" i="2"/>
  <c r="P101" i="2"/>
  <c r="R101" i="2" s="1"/>
  <c r="AN101" i="2" s="1"/>
  <c r="AO101" i="2" s="1"/>
  <c r="V101" i="2"/>
  <c r="P43" i="2"/>
  <c r="R43" i="2" s="1"/>
  <c r="AN43" i="2" s="1"/>
  <c r="AO43" i="2" s="1"/>
  <c r="V43" i="2"/>
  <c r="P136" i="2"/>
  <c r="V136" i="2"/>
  <c r="P51" i="2"/>
  <c r="R51" i="2" s="1"/>
  <c r="AN51" i="2" s="1"/>
  <c r="AO51" i="2" s="1"/>
  <c r="V51" i="2"/>
  <c r="P19" i="2"/>
  <c r="R19" i="2" s="1"/>
  <c r="AN19" i="2" s="1"/>
  <c r="AO19" i="2" s="1"/>
  <c r="V19" i="2"/>
  <c r="P107" i="2"/>
  <c r="R107" i="2" s="1"/>
  <c r="AN107" i="2" s="1"/>
  <c r="AO107" i="2" s="1"/>
  <c r="V107" i="2"/>
  <c r="P14" i="2"/>
  <c r="R14" i="2" s="1"/>
  <c r="AN14" i="2" s="1"/>
  <c r="AO14" i="2" s="1"/>
  <c r="V14" i="2"/>
  <c r="P81" i="2"/>
  <c r="R81" i="2" s="1"/>
  <c r="AN81" i="2" s="1"/>
  <c r="AO81" i="2" s="1"/>
  <c r="V81" i="2"/>
  <c r="P50" i="2"/>
  <c r="R50" i="2" s="1"/>
  <c r="AN50" i="2" s="1"/>
  <c r="AO50" i="2" s="1"/>
  <c r="V50" i="2"/>
  <c r="P52" i="2"/>
  <c r="R52" i="2" s="1"/>
  <c r="AN52" i="2" s="1"/>
  <c r="AO52" i="2" s="1"/>
  <c r="V52" i="2"/>
  <c r="P53" i="2"/>
  <c r="R53" i="2" s="1"/>
  <c r="AN53" i="2" s="1"/>
  <c r="AO53" i="2" s="1"/>
  <c r="V53" i="2"/>
  <c r="P88" i="2"/>
  <c r="R88" i="2" s="1"/>
  <c r="AN88" i="2" s="1"/>
  <c r="AO88" i="2" s="1"/>
  <c r="V88" i="2"/>
  <c r="P22" i="2"/>
  <c r="R22" i="2" s="1"/>
  <c r="AN22" i="2" s="1"/>
  <c r="AO22" i="2" s="1"/>
  <c r="V22" i="2"/>
  <c r="P56" i="2"/>
  <c r="R56" i="2" s="1"/>
  <c r="AN56" i="2" s="1"/>
  <c r="AO56" i="2" s="1"/>
  <c r="V56" i="2"/>
  <c r="P131" i="2"/>
  <c r="R131" i="2" s="1"/>
  <c r="AN131" i="2" s="1"/>
  <c r="AO131" i="2" s="1"/>
  <c r="V131" i="2"/>
  <c r="P134" i="2"/>
  <c r="V134" i="2"/>
  <c r="P120" i="2"/>
  <c r="R120" i="2" s="1"/>
  <c r="AN120" i="2" s="1"/>
  <c r="AO120" i="2" s="1"/>
  <c r="V120" i="2"/>
  <c r="P36" i="2"/>
  <c r="R36" i="2" s="1"/>
  <c r="AN36" i="2" s="1"/>
  <c r="AO36" i="2" s="1"/>
  <c r="V36" i="2"/>
  <c r="P18" i="2"/>
  <c r="R18" i="2" s="1"/>
  <c r="AN18" i="2" s="1"/>
  <c r="AO18" i="2" s="1"/>
  <c r="V18" i="2"/>
  <c r="P57" i="2"/>
  <c r="R57" i="2" s="1"/>
  <c r="AN57" i="2" s="1"/>
  <c r="AO57" i="2" s="1"/>
  <c r="V57" i="2"/>
  <c r="P127" i="2"/>
  <c r="R127" i="2" s="1"/>
  <c r="AN127" i="2" s="1"/>
  <c r="AO127" i="2" s="1"/>
  <c r="V127" i="2"/>
  <c r="P83" i="2"/>
  <c r="R83" i="2" s="1"/>
  <c r="AN83" i="2" s="1"/>
  <c r="AO83" i="2" s="1"/>
  <c r="V83" i="2"/>
  <c r="P41" i="2"/>
  <c r="R41" i="2" s="1"/>
  <c r="AN41" i="2" s="1"/>
  <c r="AO41" i="2" s="1"/>
  <c r="V41" i="2"/>
  <c r="P103" i="2"/>
  <c r="R103" i="2" s="1"/>
  <c r="AN103" i="2" s="1"/>
  <c r="AO103" i="2" s="1"/>
  <c r="V103" i="2"/>
  <c r="P78" i="2"/>
  <c r="R78" i="2" s="1"/>
  <c r="AN78" i="2" s="1"/>
  <c r="AO78" i="2" s="1"/>
  <c r="V78" i="2"/>
  <c r="P68" i="2"/>
  <c r="R68" i="2" s="1"/>
  <c r="AN68" i="2" s="1"/>
  <c r="AO68" i="2" s="1"/>
  <c r="V68" i="2"/>
  <c r="P58" i="2"/>
  <c r="R58" i="2" s="1"/>
  <c r="AN58" i="2" s="1"/>
  <c r="AO58" i="2" s="1"/>
  <c r="V58" i="2"/>
  <c r="P39" i="2"/>
  <c r="R39" i="2" s="1"/>
  <c r="AN39" i="2" s="1"/>
  <c r="AO39" i="2" s="1"/>
  <c r="V39" i="2"/>
  <c r="P113" i="2"/>
  <c r="R113" i="2" s="1"/>
  <c r="AN113" i="2" s="1"/>
  <c r="AO113" i="2" s="1"/>
  <c r="V113" i="2"/>
  <c r="P20" i="2"/>
  <c r="R20" i="2" s="1"/>
  <c r="AN20" i="2" s="1"/>
  <c r="AO20" i="2" s="1"/>
  <c r="V20" i="2"/>
  <c r="P62" i="2"/>
  <c r="R62" i="2" s="1"/>
  <c r="AN62" i="2" s="1"/>
  <c r="AO62" i="2" s="1"/>
  <c r="V62" i="2"/>
  <c r="P110" i="2"/>
  <c r="R110" i="2" s="1"/>
  <c r="AN110" i="2" s="1"/>
  <c r="AO110" i="2" s="1"/>
  <c r="V110" i="2"/>
  <c r="P112" i="2"/>
  <c r="R112" i="2" s="1"/>
  <c r="AN112" i="2" s="1"/>
  <c r="AO112" i="2" s="1"/>
  <c r="V112" i="2"/>
  <c r="P122" i="2"/>
  <c r="R122" i="2" s="1"/>
  <c r="AN122" i="2" s="1"/>
  <c r="AO122" i="2" s="1"/>
  <c r="V122" i="2"/>
  <c r="P67" i="2"/>
  <c r="R67" i="2" s="1"/>
  <c r="AN67" i="2" s="1"/>
  <c r="AO67" i="2" s="1"/>
  <c r="V67" i="2"/>
  <c r="P59" i="2"/>
  <c r="R59" i="2" s="1"/>
  <c r="AN59" i="2" s="1"/>
  <c r="AO59" i="2" s="1"/>
  <c r="V59" i="2"/>
  <c r="P21" i="2"/>
  <c r="R21" i="2" s="1"/>
  <c r="AN21" i="2" s="1"/>
  <c r="AO21" i="2" s="1"/>
  <c r="V21" i="2"/>
  <c r="P91" i="2"/>
  <c r="R91" i="2" s="1"/>
  <c r="AN91" i="2" s="1"/>
  <c r="AO91" i="2" s="1"/>
  <c r="V91" i="2"/>
  <c r="P8" i="2"/>
  <c r="V8" i="2"/>
  <c r="P40" i="2"/>
  <c r="R40" i="2" s="1"/>
  <c r="AN40" i="2" s="1"/>
  <c r="AO40" i="2" s="1"/>
  <c r="V40" i="2"/>
  <c r="P121" i="2"/>
  <c r="R121" i="2" s="1"/>
  <c r="AN121" i="2" s="1"/>
  <c r="AO121" i="2" s="1"/>
  <c r="V121" i="2"/>
  <c r="P100" i="2"/>
  <c r="R100" i="2" s="1"/>
  <c r="AN100" i="2" s="1"/>
  <c r="AO100" i="2" s="1"/>
  <c r="V100" i="2"/>
  <c r="P25" i="2"/>
  <c r="R25" i="2" s="1"/>
  <c r="AN25" i="2" s="1"/>
  <c r="AO25" i="2" s="1"/>
  <c r="V25" i="2"/>
  <c r="P72" i="2"/>
  <c r="R72" i="2" s="1"/>
  <c r="AN72" i="2" s="1"/>
  <c r="AO72" i="2" s="1"/>
  <c r="V72" i="2"/>
  <c r="P6" i="2"/>
  <c r="V6" i="2"/>
  <c r="P108" i="2"/>
  <c r="R108" i="2" s="1"/>
  <c r="AN108" i="2" s="1"/>
  <c r="AO108" i="2" s="1"/>
  <c r="V108" i="2"/>
  <c r="P75" i="2"/>
  <c r="R75" i="2" s="1"/>
  <c r="AN75" i="2" s="1"/>
  <c r="AO75" i="2" s="1"/>
  <c r="V75" i="2"/>
  <c r="P106" i="2"/>
  <c r="R106" i="2" s="1"/>
  <c r="AN106" i="2" s="1"/>
  <c r="AO106" i="2" s="1"/>
  <c r="V106" i="2"/>
  <c r="P28" i="2"/>
  <c r="R28" i="2" s="1"/>
  <c r="AN28" i="2" s="1"/>
  <c r="AO28" i="2" s="1"/>
  <c r="V28" i="2"/>
  <c r="P90" i="2"/>
  <c r="R90" i="2" s="1"/>
  <c r="AN90" i="2" s="1"/>
  <c r="AO90" i="2" s="1"/>
  <c r="V90" i="2"/>
  <c r="P9" i="2"/>
  <c r="R9" i="2" s="1"/>
  <c r="AN9" i="2" s="1"/>
  <c r="AO9" i="2" s="1"/>
  <c r="V9" i="2"/>
  <c r="P109" i="2"/>
  <c r="R109" i="2" s="1"/>
  <c r="AN109" i="2" s="1"/>
  <c r="AO109" i="2" s="1"/>
  <c r="V109" i="2"/>
  <c r="P42" i="2"/>
  <c r="R42" i="2" s="1"/>
  <c r="AN42" i="2" s="1"/>
  <c r="AO42" i="2" s="1"/>
  <c r="V42" i="2"/>
  <c r="P33" i="2"/>
  <c r="R33" i="2" s="1"/>
  <c r="AN33" i="2" s="1"/>
  <c r="AO33" i="2" s="1"/>
  <c r="V33" i="2"/>
  <c r="P17" i="2"/>
  <c r="R17" i="2" s="1"/>
  <c r="AN17" i="2" s="1"/>
  <c r="AO17" i="2" s="1"/>
  <c r="V17" i="2"/>
  <c r="P115" i="2"/>
  <c r="R115" i="2" s="1"/>
  <c r="AN115" i="2" s="1"/>
  <c r="AO115" i="2" s="1"/>
  <c r="V115" i="2"/>
  <c r="P117" i="2"/>
  <c r="R117" i="2" s="1"/>
  <c r="AN117" i="2" s="1"/>
  <c r="AO117" i="2" s="1"/>
  <c r="V117" i="2"/>
  <c r="P13" i="2"/>
  <c r="R13" i="2" s="1"/>
  <c r="AN13" i="2" s="1"/>
  <c r="AO13" i="2" s="1"/>
  <c r="V13" i="2"/>
  <c r="P63" i="2"/>
  <c r="R63" i="2" s="1"/>
  <c r="AN63" i="2" s="1"/>
  <c r="AO63" i="2" s="1"/>
  <c r="V63" i="2"/>
  <c r="P71" i="2"/>
  <c r="R71" i="2" s="1"/>
  <c r="AN71" i="2" s="1"/>
  <c r="AO71" i="2" s="1"/>
  <c r="V71" i="2"/>
  <c r="P54" i="2"/>
  <c r="R54" i="2" s="1"/>
  <c r="AN54" i="2" s="1"/>
  <c r="AO54" i="2" s="1"/>
  <c r="V54" i="2"/>
  <c r="P5" i="2"/>
  <c r="V5" i="2"/>
  <c r="P119" i="2"/>
  <c r="R119" i="2" s="1"/>
  <c r="AN119" i="2" s="1"/>
  <c r="AO119" i="2" s="1"/>
  <c r="V119" i="2"/>
  <c r="P74" i="2"/>
  <c r="R74" i="2" s="1"/>
  <c r="AN74" i="2" s="1"/>
  <c r="AO74" i="2" s="1"/>
  <c r="V74" i="2"/>
  <c r="P38" i="2"/>
  <c r="R38" i="2" s="1"/>
  <c r="AN38" i="2" s="1"/>
  <c r="AO38" i="2" s="1"/>
  <c r="V38" i="2"/>
  <c r="P111" i="2"/>
  <c r="R111" i="2" s="1"/>
  <c r="AN111" i="2" s="1"/>
  <c r="AO111" i="2" s="1"/>
  <c r="V111" i="2"/>
  <c r="P48" i="2"/>
  <c r="R48" i="2" s="1"/>
  <c r="AN48" i="2" s="1"/>
  <c r="AO48" i="2" s="1"/>
  <c r="V48" i="2"/>
  <c r="P114" i="2"/>
  <c r="R114" i="2" s="1"/>
  <c r="AN114" i="2" s="1"/>
  <c r="AO114" i="2" s="1"/>
  <c r="V114" i="2"/>
  <c r="P123" i="2"/>
  <c r="R123" i="2" s="1"/>
  <c r="AN123" i="2" s="1"/>
  <c r="AO123" i="2" s="1"/>
  <c r="V123" i="2"/>
  <c r="P12" i="2"/>
  <c r="R12" i="2" s="1"/>
  <c r="AN12" i="2" s="1"/>
  <c r="AO12" i="2" s="1"/>
  <c r="V12" i="2"/>
  <c r="P15" i="2"/>
  <c r="R15" i="2" s="1"/>
  <c r="AN15" i="2" s="1"/>
  <c r="AO15" i="2" s="1"/>
  <c r="V15" i="2"/>
  <c r="P24" i="2"/>
  <c r="R24" i="2" s="1"/>
  <c r="AN24" i="2" s="1"/>
  <c r="AO24" i="2" s="1"/>
  <c r="V24" i="2"/>
  <c r="P44" i="2"/>
  <c r="R44" i="2" s="1"/>
  <c r="AN44" i="2" s="1"/>
  <c r="AO44" i="2" s="1"/>
  <c r="V44" i="2"/>
  <c r="P45" i="2"/>
  <c r="R45" i="2" s="1"/>
  <c r="AN45" i="2" s="1"/>
  <c r="AO45" i="2" s="1"/>
  <c r="V45" i="2"/>
  <c r="P132" i="2"/>
  <c r="R132" i="2" s="1"/>
  <c r="AN132" i="2" s="1"/>
  <c r="AO132" i="2" s="1"/>
  <c r="V132" i="2"/>
  <c r="P26" i="2"/>
  <c r="R26" i="2" s="1"/>
  <c r="AN26" i="2" s="1"/>
  <c r="AO26" i="2" s="1"/>
  <c r="V26" i="2"/>
  <c r="P29" i="2"/>
  <c r="R29" i="2" s="1"/>
  <c r="AN29" i="2" s="1"/>
  <c r="AO29" i="2" s="1"/>
  <c r="V29" i="2"/>
  <c r="P95" i="2"/>
  <c r="R95" i="2" s="1"/>
  <c r="AN95" i="2" s="1"/>
  <c r="AO95" i="2" s="1"/>
  <c r="V95" i="2"/>
  <c r="Q114" i="2"/>
  <c r="Q127" i="2"/>
  <c r="Q40" i="2"/>
  <c r="Q18" i="2"/>
  <c r="Q85" i="2"/>
  <c r="Q36" i="2"/>
  <c r="Q124" i="2"/>
  <c r="Q130" i="2"/>
  <c r="Q128" i="2"/>
  <c r="K120" i="2"/>
  <c r="Q87" i="2"/>
  <c r="Q125" i="2"/>
  <c r="Q15" i="2"/>
  <c r="Q134" i="2"/>
  <c r="Q46" i="2"/>
  <c r="Q136" i="2"/>
  <c r="Q37" i="2"/>
  <c r="Q55" i="2"/>
  <c r="Q80" i="2"/>
  <c r="Q133" i="2"/>
  <c r="Q135" i="2"/>
  <c r="Q7" i="2"/>
  <c r="Q6" i="2"/>
  <c r="Q56" i="2"/>
  <c r="Q5" i="2"/>
  <c r="Q9" i="2"/>
  <c r="Q17" i="2"/>
  <c r="Q116" i="2"/>
  <c r="Q58" i="2"/>
  <c r="Q27" i="2"/>
  <c r="Q30" i="2"/>
  <c r="Q49" i="2"/>
  <c r="Q115" i="2"/>
  <c r="Q96" i="2"/>
  <c r="Q42" i="2"/>
  <c r="Q86" i="2"/>
  <c r="Q69" i="2"/>
  <c r="Q48" i="2"/>
  <c r="Q75" i="2"/>
  <c r="Q76" i="2"/>
  <c r="Q120" i="2"/>
  <c r="Q26" i="2"/>
  <c r="Q29" i="2"/>
  <c r="Q107" i="2"/>
  <c r="Q72" i="2"/>
  <c r="Q103" i="2"/>
  <c r="Q64" i="2"/>
  <c r="Q35" i="2"/>
  <c r="Q62" i="2"/>
  <c r="Q82" i="2"/>
  <c r="Q71" i="2"/>
  <c r="Q60" i="2"/>
  <c r="Q108" i="2"/>
  <c r="Q31" i="2"/>
  <c r="Q53" i="2"/>
  <c r="Q43" i="2"/>
  <c r="Q132" i="2"/>
  <c r="Q65" i="2"/>
  <c r="Q66" i="2"/>
  <c r="Q95" i="2"/>
  <c r="Q74" i="2"/>
  <c r="Q45" i="2"/>
  <c r="Q70" i="2"/>
  <c r="Q52" i="2"/>
  <c r="Q34" i="2"/>
  <c r="Q121" i="2"/>
  <c r="Q20" i="2"/>
  <c r="Q90" i="2"/>
  <c r="Q98" i="2"/>
  <c r="Q119" i="2"/>
  <c r="Q89" i="2"/>
  <c r="Q73" i="2"/>
  <c r="Q32" i="2"/>
  <c r="Q41" i="2"/>
  <c r="Q117" i="2"/>
  <c r="Q44" i="2"/>
  <c r="Q28" i="2"/>
  <c r="Q131" i="2"/>
  <c r="Q112" i="2"/>
  <c r="Q21" i="2"/>
  <c r="Q59" i="2"/>
  <c r="Q97" i="2"/>
  <c r="Q63" i="2"/>
  <c r="Q47" i="2"/>
  <c r="Q110" i="2"/>
  <c r="Q12" i="2"/>
  <c r="Q100" i="2"/>
  <c r="Q39" i="2"/>
  <c r="Q94" i="2"/>
  <c r="Q105" i="2"/>
  <c r="Q11" i="2"/>
  <c r="Q54" i="2"/>
  <c r="Q104" i="2"/>
  <c r="Q109" i="2"/>
  <c r="Q14" i="2"/>
  <c r="Q83" i="2"/>
  <c r="Q67" i="2"/>
  <c r="Q13" i="2"/>
  <c r="Q50" i="2"/>
  <c r="Q93" i="2"/>
  <c r="Q22" i="2"/>
  <c r="Q84" i="2"/>
  <c r="Q88" i="2"/>
  <c r="Q33" i="2"/>
  <c r="Q77" i="2"/>
  <c r="Q102" i="2"/>
  <c r="Q129" i="2"/>
  <c r="Q91" i="2"/>
  <c r="Q38" i="2"/>
  <c r="Q19" i="2"/>
  <c r="Q16" i="2"/>
  <c r="Q25" i="2"/>
  <c r="Q111" i="2"/>
  <c r="Q23" i="2"/>
  <c r="Q123" i="2"/>
  <c r="Q61" i="2"/>
  <c r="Q24" i="2"/>
  <c r="Q78" i="2"/>
  <c r="Q113" i="2"/>
  <c r="Q126" i="2"/>
  <c r="Q122" i="2"/>
  <c r="Q92" i="2"/>
  <c r="Q99" i="2"/>
  <c r="Q79" i="2"/>
  <c r="Q106" i="2"/>
  <c r="Q57" i="2"/>
  <c r="Q81" i="2"/>
  <c r="Q101" i="2"/>
  <c r="Q68" i="2"/>
  <c r="Q51" i="2"/>
  <c r="Q10" i="2"/>
  <c r="Q118" i="2"/>
  <c r="K28" i="2"/>
  <c r="K72" i="2"/>
  <c r="K132" i="2"/>
  <c r="K33" i="2"/>
  <c r="K93" i="2"/>
  <c r="K134" i="2"/>
  <c r="K15" i="2"/>
  <c r="K75" i="2"/>
  <c r="K39" i="2"/>
  <c r="K21" i="2"/>
  <c r="K41" i="2"/>
  <c r="K61" i="2"/>
  <c r="K81" i="2"/>
  <c r="K101" i="2"/>
  <c r="K121" i="2"/>
  <c r="K22" i="2"/>
  <c r="K42" i="2"/>
  <c r="K62" i="2"/>
  <c r="K82" i="2"/>
  <c r="K102" i="2"/>
  <c r="K122" i="2"/>
  <c r="K24" i="2"/>
  <c r="K44" i="2"/>
  <c r="K64" i="2"/>
  <c r="K84" i="2"/>
  <c r="K104" i="2"/>
  <c r="K124" i="2"/>
  <c r="K5" i="2"/>
  <c r="K25" i="2"/>
  <c r="K45" i="2"/>
  <c r="K65" i="2"/>
  <c r="K85" i="2"/>
  <c r="K105" i="2"/>
  <c r="K125" i="2"/>
  <c r="K6" i="2"/>
  <c r="K26" i="2"/>
  <c r="K46" i="2"/>
  <c r="K66" i="2"/>
  <c r="K86" i="2"/>
  <c r="K106" i="2"/>
  <c r="K126" i="2"/>
  <c r="K7" i="2"/>
  <c r="K27" i="2"/>
  <c r="K47" i="2"/>
  <c r="K67" i="2"/>
  <c r="K87" i="2"/>
  <c r="K107" i="2"/>
  <c r="K127" i="2"/>
  <c r="K83" i="2"/>
  <c r="K48" i="2"/>
  <c r="K108" i="2"/>
  <c r="K128" i="2"/>
  <c r="K9" i="2"/>
  <c r="K29" i="2"/>
  <c r="K49" i="2"/>
  <c r="K69" i="2"/>
  <c r="K89" i="2"/>
  <c r="K109" i="2"/>
  <c r="K129" i="2"/>
  <c r="K10" i="2"/>
  <c r="K30" i="2"/>
  <c r="K50" i="2"/>
  <c r="K70" i="2"/>
  <c r="K90" i="2"/>
  <c r="K110" i="2"/>
  <c r="K130" i="2"/>
  <c r="K11" i="2"/>
  <c r="K31" i="2"/>
  <c r="K51" i="2"/>
  <c r="K71" i="2"/>
  <c r="K91" i="2"/>
  <c r="K111" i="2"/>
  <c r="K131" i="2"/>
  <c r="K123" i="2"/>
  <c r="K12" i="2"/>
  <c r="K95" i="2"/>
  <c r="K36" i="2"/>
  <c r="K76" i="2"/>
  <c r="K96" i="2"/>
  <c r="K116" i="2"/>
  <c r="K136" i="2"/>
  <c r="K63" i="2"/>
  <c r="K8" i="2"/>
  <c r="K32" i="2"/>
  <c r="K92" i="2"/>
  <c r="K53" i="2"/>
  <c r="K133" i="2"/>
  <c r="K14" i="2"/>
  <c r="K54" i="2"/>
  <c r="K94" i="2"/>
  <c r="K35" i="2"/>
  <c r="K115" i="2"/>
  <c r="K16" i="2"/>
  <c r="K17" i="2"/>
  <c r="K37" i="2"/>
  <c r="K57" i="2"/>
  <c r="K77" i="2"/>
  <c r="K97" i="2"/>
  <c r="K117" i="2"/>
  <c r="K23" i="2"/>
  <c r="K103" i="2"/>
  <c r="K68" i="2"/>
  <c r="K112" i="2"/>
  <c r="K13" i="2"/>
  <c r="K113" i="2"/>
  <c r="K74" i="2"/>
  <c r="K55" i="2"/>
  <c r="K135" i="2"/>
  <c r="K56" i="2"/>
  <c r="K18" i="2"/>
  <c r="K38" i="2"/>
  <c r="K58" i="2"/>
  <c r="K78" i="2"/>
  <c r="K98" i="2"/>
  <c r="K118" i="2"/>
  <c r="K43" i="2"/>
  <c r="K88" i="2"/>
  <c r="K52" i="2"/>
  <c r="K73" i="2"/>
  <c r="K34" i="2"/>
  <c r="K114" i="2"/>
  <c r="K19" i="2"/>
  <c r="K59" i="2"/>
  <c r="K79" i="2"/>
  <c r="K99" i="2"/>
  <c r="K119" i="2"/>
  <c r="K20" i="2"/>
  <c r="K40" i="2"/>
  <c r="K60" i="2"/>
  <c r="K80" i="2"/>
  <c r="K100" i="2"/>
</calcChain>
</file>

<file path=xl/sharedStrings.xml><?xml version="1.0" encoding="utf-8"?>
<sst xmlns="http://schemas.openxmlformats.org/spreadsheetml/2006/main" count="12" uniqueCount="6">
  <si>
    <t>X</t>
  </si>
  <si>
    <t>Y</t>
  </si>
  <si>
    <t>Z</t>
  </si>
  <si>
    <t>Kugler Bench Side</t>
  </si>
  <si>
    <t>Aisle Side</t>
  </si>
  <si>
    <t>Magnet Width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</si>
</sst>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164" fontId="0" fillId="0" borderId="0" xfId="0" applyNumberFormat="1"/>
    <xf numFmtId="1" fontId="0" fillId="0" borderId="0" xfId="0" applyNumberFormat="1"/>
    <xf numFmtId="1" fontId="0" fillId="0" borderId="0" xfId="0" applyNumberFormat="1" applyAlignment="1">
      <alignment horizontal="center"/>
    </xf>
    <xf numFmtId="1" fontId="0" fillId="2" borderId="0" xfId="0" applyNumberForma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X (No ends)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'Y Locations'!$N$9:$N$132</c:f>
              <c:numCache>
                <c:formatCode>0</c:formatCode>
                <c:ptCount val="124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7.0016922078975101</c:v>
                </c:pt>
                <c:pt idx="4">
                  <c:v>8.0019743776858832</c:v>
                </c:pt>
                <c:pt idx="5">
                  <c:v>9.0022508716451792</c:v>
                </c:pt>
                <c:pt idx="6">
                  <c:v>10.002530203519013</c:v>
                </c:pt>
                <c:pt idx="7">
                  <c:v>11.002818859969187</c:v>
                </c:pt>
                <c:pt idx="8">
                  <c:v>12.003098191843023</c:v>
                </c:pt>
                <c:pt idx="9">
                  <c:v>13.003371442471417</c:v>
                </c:pt>
                <c:pt idx="10">
                  <c:v>14.003654017676151</c:v>
                </c:pt>
                <c:pt idx="11">
                  <c:v>15.003942674126327</c:v>
                </c:pt>
                <c:pt idx="12">
                  <c:v>16.004228492661962</c:v>
                </c:pt>
                <c:pt idx="13">
                  <c:v>17.004504581204898</c:v>
                </c:pt>
                <c:pt idx="14">
                  <c:v>18.004780669747831</c:v>
                </c:pt>
                <c:pt idx="15">
                  <c:v>19.005066488283468</c:v>
                </c:pt>
                <c:pt idx="16">
                  <c:v>20.005352306819102</c:v>
                </c:pt>
                <c:pt idx="17">
                  <c:v>21.005634882023838</c:v>
                </c:pt>
                <c:pt idx="18">
                  <c:v>22.005914213897675</c:v>
                </c:pt>
                <c:pt idx="19">
                  <c:v>23.006199627016947</c:v>
                </c:pt>
                <c:pt idx="20">
                  <c:v>24.006478958890778</c:v>
                </c:pt>
                <c:pt idx="21">
                  <c:v>25.006761534095517</c:v>
                </c:pt>
                <c:pt idx="22">
                  <c:v>26.007044109300253</c:v>
                </c:pt>
                <c:pt idx="23">
                  <c:v>27.007323441174087</c:v>
                </c:pt>
                <c:pt idx="24">
                  <c:v>28.007606016378823</c:v>
                </c:pt>
                <c:pt idx="25">
                  <c:v>29.007885348252653</c:v>
                </c:pt>
                <c:pt idx="26">
                  <c:v>30.008174410119192</c:v>
                </c:pt>
                <c:pt idx="27">
                  <c:v>31.008450498662125</c:v>
                </c:pt>
                <c:pt idx="28">
                  <c:v>32.008736317197759</c:v>
                </c:pt>
                <c:pt idx="29">
                  <c:v>33.009012405740698</c:v>
                </c:pt>
                <c:pt idx="30">
                  <c:v>34.009304305521766</c:v>
                </c:pt>
                <c:pt idx="31">
                  <c:v>35.009580394064706</c:v>
                </c:pt>
                <c:pt idx="32">
                  <c:v>36.009866212600343</c:v>
                </c:pt>
                <c:pt idx="33">
                  <c:v>37.010145544474177</c:v>
                </c:pt>
                <c:pt idx="34">
                  <c:v>38.010428119678913</c:v>
                </c:pt>
                <c:pt idx="35">
                  <c:v>39.010713938214543</c:v>
                </c:pt>
                <c:pt idx="36">
                  <c:v>40.010996513419286</c:v>
                </c:pt>
                <c:pt idx="37">
                  <c:v>41.011268953214952</c:v>
                </c:pt>
                <c:pt idx="38">
                  <c:v>42.011552744668776</c:v>
                </c:pt>
                <c:pt idx="39">
                  <c:v>43.011832481958969</c:v>
                </c:pt>
                <c:pt idx="40">
                  <c:v>44.012116273412794</c:v>
                </c:pt>
                <c:pt idx="41">
                  <c:v>45.012396010702986</c:v>
                </c:pt>
                <c:pt idx="42">
                  <c:v>46.012679802156811</c:v>
                </c:pt>
                <c:pt idx="43">
                  <c:v>47.012963593610628</c:v>
                </c:pt>
                <c:pt idx="44">
                  <c:v>48.013247385064453</c:v>
                </c:pt>
                <c:pt idx="45">
                  <c:v>49.013535230681903</c:v>
                </c:pt>
                <c:pt idx="46">
                  <c:v>50.013810913808477</c:v>
                </c:pt>
                <c:pt idx="47">
                  <c:v>51.014094705262295</c:v>
                </c:pt>
                <c:pt idx="48">
                  <c:v>52.01437849671612</c:v>
                </c:pt>
                <c:pt idx="49">
                  <c:v>53.014646071515443</c:v>
                </c:pt>
                <c:pt idx="50">
                  <c:v>54.014937971296519</c:v>
                </c:pt>
                <c:pt idx="51">
                  <c:v>55.015217708586718</c:v>
                </c:pt>
                <c:pt idx="52">
                  <c:v>56.015501500040536</c:v>
                </c:pt>
                <c:pt idx="53">
                  <c:v>57.015789345657986</c:v>
                </c:pt>
                <c:pt idx="54">
                  <c:v>58.016056920457309</c:v>
                </c:pt>
                <c:pt idx="55">
                  <c:v>59.016344766074759</c:v>
                </c:pt>
                <c:pt idx="56">
                  <c:v>60.016628557528584</c:v>
                </c:pt>
                <c:pt idx="57">
                  <c:v>61.016904240655144</c:v>
                </c:pt>
                <c:pt idx="58">
                  <c:v>62.017192086272594</c:v>
                </c:pt>
                <c:pt idx="59">
                  <c:v>63.017471823562794</c:v>
                </c:pt>
                <c:pt idx="60">
                  <c:v>64.017751560852986</c:v>
                </c:pt>
                <c:pt idx="61">
                  <c:v>65.018043460634061</c:v>
                </c:pt>
                <c:pt idx="62">
                  <c:v>66.018319143760635</c:v>
                </c:pt>
                <c:pt idx="63">
                  <c:v>67.018598881050835</c:v>
                </c:pt>
                <c:pt idx="64">
                  <c:v>68.01889078083191</c:v>
                </c:pt>
                <c:pt idx="65">
                  <c:v>69.019166463958484</c:v>
                </c:pt>
                <c:pt idx="66">
                  <c:v>70.019446201248684</c:v>
                </c:pt>
                <c:pt idx="67">
                  <c:v>71.019725938538869</c:v>
                </c:pt>
                <c:pt idx="68">
                  <c:v>72.020009729992694</c:v>
                </c:pt>
                <c:pt idx="69">
                  <c:v>73.020293521446519</c:v>
                </c:pt>
                <c:pt idx="70">
                  <c:v>74.020573258736718</c:v>
                </c:pt>
                <c:pt idx="71">
                  <c:v>75.020857050190543</c:v>
                </c:pt>
                <c:pt idx="72">
                  <c:v>76.021140841644367</c:v>
                </c:pt>
                <c:pt idx="73">
                  <c:v>77.021420578934567</c:v>
                </c:pt>
                <c:pt idx="74">
                  <c:v>78.021700316224752</c:v>
                </c:pt>
                <c:pt idx="75">
                  <c:v>79.021992216005842</c:v>
                </c:pt>
                <c:pt idx="76">
                  <c:v>80.022267899132402</c:v>
                </c:pt>
                <c:pt idx="77">
                  <c:v>81.022547636422601</c:v>
                </c:pt>
                <c:pt idx="78">
                  <c:v>82.022827373712801</c:v>
                </c:pt>
                <c:pt idx="79">
                  <c:v>83.023119273493876</c:v>
                </c:pt>
                <c:pt idx="80">
                  <c:v>84.023399010784061</c:v>
                </c:pt>
                <c:pt idx="81">
                  <c:v>85.023674693910664</c:v>
                </c:pt>
                <c:pt idx="82">
                  <c:v>86.023962539528114</c:v>
                </c:pt>
                <c:pt idx="83">
                  <c:v>87.024238222654674</c:v>
                </c:pt>
                <c:pt idx="84">
                  <c:v>88.024530122435749</c:v>
                </c:pt>
                <c:pt idx="85">
                  <c:v>89.024805805562323</c:v>
                </c:pt>
                <c:pt idx="86">
                  <c:v>90.025089597016134</c:v>
                </c:pt>
                <c:pt idx="87">
                  <c:v>91.025361225979083</c:v>
                </c:pt>
                <c:pt idx="88">
                  <c:v>92.025649071596533</c:v>
                </c:pt>
                <c:pt idx="89">
                  <c:v>93.025928808886732</c:v>
                </c:pt>
                <c:pt idx="90">
                  <c:v>94.026216654504168</c:v>
                </c:pt>
                <c:pt idx="91">
                  <c:v>95.026496391794367</c:v>
                </c:pt>
                <c:pt idx="92">
                  <c:v>96.026780183248206</c:v>
                </c:pt>
                <c:pt idx="93">
                  <c:v>97.027059920538406</c:v>
                </c:pt>
                <c:pt idx="94">
                  <c:v>98.027335603664966</c:v>
                </c:pt>
                <c:pt idx="95">
                  <c:v>99.027623449282416</c:v>
                </c:pt>
                <c:pt idx="96">
                  <c:v>100.02790724073624</c:v>
                </c:pt>
                <c:pt idx="97">
                  <c:v>101.02818697802644</c:v>
                </c:pt>
                <c:pt idx="98">
                  <c:v>102.02847076948026</c:v>
                </c:pt>
                <c:pt idx="99">
                  <c:v>103.02875050677045</c:v>
                </c:pt>
                <c:pt idx="100">
                  <c:v>104.02903024406065</c:v>
                </c:pt>
                <c:pt idx="101">
                  <c:v>105.02931403551447</c:v>
                </c:pt>
                <c:pt idx="102">
                  <c:v>106.0295978269683</c:v>
                </c:pt>
                <c:pt idx="103">
                  <c:v>107.0298775642585</c:v>
                </c:pt>
                <c:pt idx="104">
                  <c:v>108.03016946403959</c:v>
                </c:pt>
                <c:pt idx="105">
                  <c:v>109.03044109300251</c:v>
                </c:pt>
                <c:pt idx="106">
                  <c:v>110.0307329927836</c:v>
                </c:pt>
                <c:pt idx="107">
                  <c:v>111.03100867591016</c:v>
                </c:pt>
                <c:pt idx="108">
                  <c:v>112.03128841320036</c:v>
                </c:pt>
                <c:pt idx="109">
                  <c:v>113.03157220465418</c:v>
                </c:pt>
                <c:pt idx="110">
                  <c:v>114.03185194194438</c:v>
                </c:pt>
                <c:pt idx="111">
                  <c:v>115.03214384172546</c:v>
                </c:pt>
                <c:pt idx="112">
                  <c:v>116.03241547068839</c:v>
                </c:pt>
                <c:pt idx="113">
                  <c:v>117.03270331630584</c:v>
                </c:pt>
                <c:pt idx="114">
                  <c:v>118.03297899943243</c:v>
                </c:pt>
                <c:pt idx="115">
                  <c:v>119.03326684504988</c:v>
                </c:pt>
                <c:pt idx="116">
                  <c:v>120.03354252817644</c:v>
                </c:pt>
                <c:pt idx="117">
                  <c:v>121.03383037379389</c:v>
                </c:pt>
                <c:pt idx="118">
                  <c:v>122.03411011108409</c:v>
                </c:pt>
                <c:pt idx="119">
                  <c:v>123.03439390253791</c:v>
                </c:pt>
                <c:pt idx="120">
                  <c:v>124.0346736398281</c:v>
                </c:pt>
                <c:pt idx="121">
                  <c:v>125.03495743128192</c:v>
                </c:pt>
                <c:pt idx="122">
                  <c:v>126.03524122273575</c:v>
                </c:pt>
                <c:pt idx="123">
                  <c:v>127.03552096002595</c:v>
                </c:pt>
              </c:numCache>
            </c:numRef>
          </c:xVal>
          <c:yVal>
            <c:numRef>
              <c:f>'Y Locations'!$L$9:$L$132</c:f>
              <c:numCache>
                <c:formatCode>General</c:formatCode>
                <c:ptCount val="124"/>
                <c:pt idx="0">
                  <c:v>-0.63994999999999891</c:v>
                </c:pt>
                <c:pt idx="1">
                  <c:v>-0.53370999999999924</c:v>
                </c:pt>
                <c:pt idx="2">
                  <c:v>-0.57004999999999484</c:v>
                </c:pt>
                <c:pt idx="3">
                  <c:v>-0.55315000000000225</c:v>
                </c:pt>
                <c:pt idx="4">
                  <c:v>-0.56154999999999688</c:v>
                </c:pt>
                <c:pt idx="5">
                  <c:v>-0.56444999999999368</c:v>
                </c:pt>
                <c:pt idx="6">
                  <c:v>-0.56135000000000446</c:v>
                </c:pt>
                <c:pt idx="7">
                  <c:v>-0.48284999999999911</c:v>
                </c:pt>
                <c:pt idx="8">
                  <c:v>-0.57423000000000002</c:v>
                </c:pt>
                <c:pt idx="9">
                  <c:v>-0.49577999999999633</c:v>
                </c:pt>
                <c:pt idx="10">
                  <c:v>-0.61265000000000214</c:v>
                </c:pt>
                <c:pt idx="11">
                  <c:v>-0.5532400000000024</c:v>
                </c:pt>
                <c:pt idx="12">
                  <c:v>-0.55764999999999532</c:v>
                </c:pt>
                <c:pt idx="13">
                  <c:v>-0.53310000000000457</c:v>
                </c:pt>
                <c:pt idx="14">
                  <c:v>-0.54017000000000337</c:v>
                </c:pt>
                <c:pt idx="15">
                  <c:v>-0.56713000000000591</c:v>
                </c:pt>
                <c:pt idx="16">
                  <c:v>-0.58414999999999395</c:v>
                </c:pt>
                <c:pt idx="17">
                  <c:v>-0.54206000000000643</c:v>
                </c:pt>
                <c:pt idx="18">
                  <c:v>-0.59505000000000052</c:v>
                </c:pt>
                <c:pt idx="19">
                  <c:v>-0.51618000000000563</c:v>
                </c:pt>
                <c:pt idx="20">
                  <c:v>-0.60205999999999449</c:v>
                </c:pt>
                <c:pt idx="21">
                  <c:v>-0.60465999999999553</c:v>
                </c:pt>
                <c:pt idx="22">
                  <c:v>-0.59394000000000347</c:v>
                </c:pt>
                <c:pt idx="23">
                  <c:v>-0.5458500000000015</c:v>
                </c:pt>
                <c:pt idx="24">
                  <c:v>-0.56628000000000611</c:v>
                </c:pt>
                <c:pt idx="25">
                  <c:v>-0.46895000000000664</c:v>
                </c:pt>
                <c:pt idx="26">
                  <c:v>-0.61524000000000001</c:v>
                </c:pt>
                <c:pt idx="27">
                  <c:v>-0.58454999999999302</c:v>
                </c:pt>
                <c:pt idx="28">
                  <c:v>-0.52455000000000496</c:v>
                </c:pt>
                <c:pt idx="29">
                  <c:v>-0.58795000000000641</c:v>
                </c:pt>
                <c:pt idx="30">
                  <c:v>-0.5633499999999998</c:v>
                </c:pt>
                <c:pt idx="31">
                  <c:v>-0.51469000000000165</c:v>
                </c:pt>
                <c:pt idx="32">
                  <c:v>-0.58946000000000254</c:v>
                </c:pt>
                <c:pt idx="33">
                  <c:v>-0.57446000000000197</c:v>
                </c:pt>
                <c:pt idx="34">
                  <c:v>-0.6206499999999977</c:v>
                </c:pt>
                <c:pt idx="35">
                  <c:v>-0.52034999999999343</c:v>
                </c:pt>
                <c:pt idx="36">
                  <c:v>-0.55306000000000211</c:v>
                </c:pt>
                <c:pt idx="37">
                  <c:v>-0.55607999999999436</c:v>
                </c:pt>
                <c:pt idx="38">
                  <c:v>-0.56287000000000376</c:v>
                </c:pt>
                <c:pt idx="39">
                  <c:v>-0.5032499999999942</c:v>
                </c:pt>
                <c:pt idx="40">
                  <c:v>-0.60493999999999915</c:v>
                </c:pt>
                <c:pt idx="41">
                  <c:v>-0.61006999999999323</c:v>
                </c:pt>
                <c:pt idx="42">
                  <c:v>-0.61024999999999352</c:v>
                </c:pt>
                <c:pt idx="43">
                  <c:v>-0.51675000000000182</c:v>
                </c:pt>
                <c:pt idx="44">
                  <c:v>-0.65094999999999459</c:v>
                </c:pt>
                <c:pt idx="45">
                  <c:v>-0.54335000000000377</c:v>
                </c:pt>
                <c:pt idx="46">
                  <c:v>-0.54936999999999614</c:v>
                </c:pt>
                <c:pt idx="47">
                  <c:v>-0.60626000000000602</c:v>
                </c:pt>
                <c:pt idx="48">
                  <c:v>-0.61665000000000703</c:v>
                </c:pt>
                <c:pt idx="49">
                  <c:v>-0.58298000000000627</c:v>
                </c:pt>
                <c:pt idx="50">
                  <c:v>-0.59047999999999945</c:v>
                </c:pt>
                <c:pt idx="51">
                  <c:v>-0.56056999999999846</c:v>
                </c:pt>
                <c:pt idx="52">
                  <c:v>-0.60975999999999431</c:v>
                </c:pt>
                <c:pt idx="53">
                  <c:v>-0.58374999999999488</c:v>
                </c:pt>
                <c:pt idx="54">
                  <c:v>-0.66064000000000078</c:v>
                </c:pt>
                <c:pt idx="55">
                  <c:v>-0.56373999999999569</c:v>
                </c:pt>
                <c:pt idx="56">
                  <c:v>-0.62194999999999823</c:v>
                </c:pt>
                <c:pt idx="57">
                  <c:v>-0.54958000000000595</c:v>
                </c:pt>
                <c:pt idx="58">
                  <c:v>-0.61266999999999427</c:v>
                </c:pt>
                <c:pt idx="59">
                  <c:v>-0.61905000000000143</c:v>
                </c:pt>
                <c:pt idx="60">
                  <c:v>-0.60824999999999818</c:v>
                </c:pt>
                <c:pt idx="61">
                  <c:v>-0.63495000000000346</c:v>
                </c:pt>
                <c:pt idx="62">
                  <c:v>-0.62237000000000364</c:v>
                </c:pt>
                <c:pt idx="63">
                  <c:v>-0.56534999999999513</c:v>
                </c:pt>
                <c:pt idx="64">
                  <c:v>-0.68495000000000061</c:v>
                </c:pt>
                <c:pt idx="65">
                  <c:v>-0.59438000000000102</c:v>
                </c:pt>
                <c:pt idx="66">
                  <c:v>-0.65635000000000332</c:v>
                </c:pt>
                <c:pt idx="67">
                  <c:v>-0.58544999999999447</c:v>
                </c:pt>
                <c:pt idx="68">
                  <c:v>-0.62914999999999566</c:v>
                </c:pt>
                <c:pt idx="69">
                  <c:v>-0.60705000000000098</c:v>
                </c:pt>
                <c:pt idx="70">
                  <c:v>-0.68734999999999502</c:v>
                </c:pt>
                <c:pt idx="71">
                  <c:v>-0.6171499999999952</c:v>
                </c:pt>
                <c:pt idx="72">
                  <c:v>-0.6124499999999955</c:v>
                </c:pt>
                <c:pt idx="73">
                  <c:v>-0.61306999999999334</c:v>
                </c:pt>
                <c:pt idx="74">
                  <c:v>-0.61925999999999704</c:v>
                </c:pt>
                <c:pt idx="75">
                  <c:v>-0.60576000000000363</c:v>
                </c:pt>
                <c:pt idx="76">
                  <c:v>-0.67794999999999561</c:v>
                </c:pt>
                <c:pt idx="77">
                  <c:v>-0.62378999999999962</c:v>
                </c:pt>
                <c:pt idx="78">
                  <c:v>-0.58644999999999925</c:v>
                </c:pt>
                <c:pt idx="79">
                  <c:v>-0.60479999999999734</c:v>
                </c:pt>
                <c:pt idx="80">
                  <c:v>-0.61844999999999573</c:v>
                </c:pt>
                <c:pt idx="81">
                  <c:v>-0.62376000000000431</c:v>
                </c:pt>
                <c:pt idx="82">
                  <c:v>-0.62286000000000286</c:v>
                </c:pt>
                <c:pt idx="83">
                  <c:v>-0.60617000000000587</c:v>
                </c:pt>
                <c:pt idx="84">
                  <c:v>-0.5668500000000023</c:v>
                </c:pt>
                <c:pt idx="85">
                  <c:v>-0.54784999999999684</c:v>
                </c:pt>
                <c:pt idx="86">
                  <c:v>-0.60726999999999975</c:v>
                </c:pt>
                <c:pt idx="87">
                  <c:v>-0.67955000000000609</c:v>
                </c:pt>
                <c:pt idx="88">
                  <c:v>-0.56856999999999402</c:v>
                </c:pt>
                <c:pt idx="89">
                  <c:v>-0.5522500000000008</c:v>
                </c:pt>
                <c:pt idx="90">
                  <c:v>-0.64494999999999436</c:v>
                </c:pt>
                <c:pt idx="91">
                  <c:v>-0.60684999999999434</c:v>
                </c:pt>
                <c:pt idx="92">
                  <c:v>-0.54914999999999736</c:v>
                </c:pt>
                <c:pt idx="93">
                  <c:v>-0.62577000000000282</c:v>
                </c:pt>
                <c:pt idx="94">
                  <c:v>-0.68234999999999957</c:v>
                </c:pt>
                <c:pt idx="95">
                  <c:v>-0.58084999999999809</c:v>
                </c:pt>
                <c:pt idx="96">
                  <c:v>-0.5616500000000002</c:v>
                </c:pt>
                <c:pt idx="97">
                  <c:v>-0.57004999999999484</c:v>
                </c:pt>
                <c:pt idx="98">
                  <c:v>-0.61687999999999477</c:v>
                </c:pt>
                <c:pt idx="99">
                  <c:v>-0.57397000000000276</c:v>
                </c:pt>
                <c:pt idx="100">
                  <c:v>-0.56884999999999764</c:v>
                </c:pt>
                <c:pt idx="101">
                  <c:v>-0.60116999999999621</c:v>
                </c:pt>
                <c:pt idx="102">
                  <c:v>-0.66124000000000649</c:v>
                </c:pt>
                <c:pt idx="103">
                  <c:v>-0.58485000000000298</c:v>
                </c:pt>
                <c:pt idx="104">
                  <c:v>-0.51585000000000036</c:v>
                </c:pt>
                <c:pt idx="105">
                  <c:v>-0.575649999999996</c:v>
                </c:pt>
                <c:pt idx="106">
                  <c:v>-0.58164999999999623</c:v>
                </c:pt>
                <c:pt idx="107">
                  <c:v>-0.54104999999999848</c:v>
                </c:pt>
                <c:pt idx="108">
                  <c:v>-0.50374999999999659</c:v>
                </c:pt>
                <c:pt idx="109">
                  <c:v>-0.53555000000000064</c:v>
                </c:pt>
                <c:pt idx="110">
                  <c:v>-0.6638499999999965</c:v>
                </c:pt>
                <c:pt idx="111">
                  <c:v>-0.59645000000000437</c:v>
                </c:pt>
                <c:pt idx="112">
                  <c:v>-0.58695000000000164</c:v>
                </c:pt>
                <c:pt idx="113">
                  <c:v>-0.58499000000000478</c:v>
                </c:pt>
                <c:pt idx="114">
                  <c:v>-0.53574999999999307</c:v>
                </c:pt>
                <c:pt idx="115">
                  <c:v>-0.564549999999997</c:v>
                </c:pt>
                <c:pt idx="116">
                  <c:v>-0.58876999999999668</c:v>
                </c:pt>
                <c:pt idx="117">
                  <c:v>-0.58294999999999675</c:v>
                </c:pt>
                <c:pt idx="118">
                  <c:v>-0.58307000000000642</c:v>
                </c:pt>
                <c:pt idx="119">
                  <c:v>-0.54855000000000587</c:v>
                </c:pt>
                <c:pt idx="120">
                  <c:v>-0.6028699999999958</c:v>
                </c:pt>
                <c:pt idx="121">
                  <c:v>-0.57336999999999705</c:v>
                </c:pt>
                <c:pt idx="122">
                  <c:v>-0.58655000000000257</c:v>
                </c:pt>
                <c:pt idx="123">
                  <c:v>-0.51675000000000182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AC8-4376-A985-CC412E9822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26878160"/>
        <c:axId val="1826878640"/>
      </c:scatterChart>
      <c:valAx>
        <c:axId val="18268781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26878640"/>
        <c:crosses val="autoZero"/>
        <c:crossBetween val="midCat"/>
      </c:valAx>
      <c:valAx>
        <c:axId val="1826878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2687816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Y (no ends)</a:t>
            </a:r>
          </a:p>
          <a:p>
            <a:pPr>
              <a:defRPr/>
            </a:pPr>
            <a:r>
              <a:rPr lang="en-US" sz="1200"/>
              <a:t>(Re-tuned)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1"/>
          <c:order val="0"/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'Y Locations'!$N$9:$N$132</c:f>
              <c:numCache>
                <c:formatCode>0</c:formatCode>
                <c:ptCount val="124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7.0016922078975101</c:v>
                </c:pt>
                <c:pt idx="4">
                  <c:v>8.0019743776858832</c:v>
                </c:pt>
                <c:pt idx="5">
                  <c:v>9.0022508716451792</c:v>
                </c:pt>
                <c:pt idx="6">
                  <c:v>10.002530203519013</c:v>
                </c:pt>
                <c:pt idx="7">
                  <c:v>11.002818859969187</c:v>
                </c:pt>
                <c:pt idx="8">
                  <c:v>12.003098191843023</c:v>
                </c:pt>
                <c:pt idx="9">
                  <c:v>13.003371442471417</c:v>
                </c:pt>
                <c:pt idx="10">
                  <c:v>14.003654017676151</c:v>
                </c:pt>
                <c:pt idx="11">
                  <c:v>15.003942674126327</c:v>
                </c:pt>
                <c:pt idx="12">
                  <c:v>16.004228492661962</c:v>
                </c:pt>
                <c:pt idx="13">
                  <c:v>17.004504581204898</c:v>
                </c:pt>
                <c:pt idx="14">
                  <c:v>18.004780669747831</c:v>
                </c:pt>
                <c:pt idx="15">
                  <c:v>19.005066488283468</c:v>
                </c:pt>
                <c:pt idx="16">
                  <c:v>20.005352306819102</c:v>
                </c:pt>
                <c:pt idx="17">
                  <c:v>21.005634882023838</c:v>
                </c:pt>
                <c:pt idx="18">
                  <c:v>22.005914213897675</c:v>
                </c:pt>
                <c:pt idx="19">
                  <c:v>23.006199627016947</c:v>
                </c:pt>
                <c:pt idx="20">
                  <c:v>24.006478958890778</c:v>
                </c:pt>
                <c:pt idx="21">
                  <c:v>25.006761534095517</c:v>
                </c:pt>
                <c:pt idx="22">
                  <c:v>26.007044109300253</c:v>
                </c:pt>
                <c:pt idx="23">
                  <c:v>27.007323441174087</c:v>
                </c:pt>
                <c:pt idx="24">
                  <c:v>28.007606016378823</c:v>
                </c:pt>
                <c:pt idx="25">
                  <c:v>29.007885348252653</c:v>
                </c:pt>
                <c:pt idx="26">
                  <c:v>30.008174410119192</c:v>
                </c:pt>
                <c:pt idx="27">
                  <c:v>31.008450498662125</c:v>
                </c:pt>
                <c:pt idx="28">
                  <c:v>32.008736317197759</c:v>
                </c:pt>
                <c:pt idx="29">
                  <c:v>33.009012405740698</c:v>
                </c:pt>
                <c:pt idx="30">
                  <c:v>34.009304305521766</c:v>
                </c:pt>
                <c:pt idx="31">
                  <c:v>35.009580394064706</c:v>
                </c:pt>
                <c:pt idx="32">
                  <c:v>36.009866212600343</c:v>
                </c:pt>
                <c:pt idx="33">
                  <c:v>37.010145544474177</c:v>
                </c:pt>
                <c:pt idx="34">
                  <c:v>38.010428119678913</c:v>
                </c:pt>
                <c:pt idx="35">
                  <c:v>39.010713938214543</c:v>
                </c:pt>
                <c:pt idx="36">
                  <c:v>40.010996513419286</c:v>
                </c:pt>
                <c:pt idx="37">
                  <c:v>41.011268953214952</c:v>
                </c:pt>
                <c:pt idx="38">
                  <c:v>42.011552744668776</c:v>
                </c:pt>
                <c:pt idx="39">
                  <c:v>43.011832481958969</c:v>
                </c:pt>
                <c:pt idx="40">
                  <c:v>44.012116273412794</c:v>
                </c:pt>
                <c:pt idx="41">
                  <c:v>45.012396010702986</c:v>
                </c:pt>
                <c:pt idx="42">
                  <c:v>46.012679802156811</c:v>
                </c:pt>
                <c:pt idx="43">
                  <c:v>47.012963593610628</c:v>
                </c:pt>
                <c:pt idx="44">
                  <c:v>48.013247385064453</c:v>
                </c:pt>
                <c:pt idx="45">
                  <c:v>49.013535230681903</c:v>
                </c:pt>
                <c:pt idx="46">
                  <c:v>50.013810913808477</c:v>
                </c:pt>
                <c:pt idx="47">
                  <c:v>51.014094705262295</c:v>
                </c:pt>
                <c:pt idx="48">
                  <c:v>52.01437849671612</c:v>
                </c:pt>
                <c:pt idx="49">
                  <c:v>53.014646071515443</c:v>
                </c:pt>
                <c:pt idx="50">
                  <c:v>54.014937971296519</c:v>
                </c:pt>
                <c:pt idx="51">
                  <c:v>55.015217708586718</c:v>
                </c:pt>
                <c:pt idx="52">
                  <c:v>56.015501500040536</c:v>
                </c:pt>
                <c:pt idx="53">
                  <c:v>57.015789345657986</c:v>
                </c:pt>
                <c:pt idx="54">
                  <c:v>58.016056920457309</c:v>
                </c:pt>
                <c:pt idx="55">
                  <c:v>59.016344766074759</c:v>
                </c:pt>
                <c:pt idx="56">
                  <c:v>60.016628557528584</c:v>
                </c:pt>
                <c:pt idx="57">
                  <c:v>61.016904240655144</c:v>
                </c:pt>
                <c:pt idx="58">
                  <c:v>62.017192086272594</c:v>
                </c:pt>
                <c:pt idx="59">
                  <c:v>63.017471823562794</c:v>
                </c:pt>
                <c:pt idx="60">
                  <c:v>64.017751560852986</c:v>
                </c:pt>
                <c:pt idx="61">
                  <c:v>65.018043460634061</c:v>
                </c:pt>
                <c:pt idx="62">
                  <c:v>66.018319143760635</c:v>
                </c:pt>
                <c:pt idx="63">
                  <c:v>67.018598881050835</c:v>
                </c:pt>
                <c:pt idx="64">
                  <c:v>68.01889078083191</c:v>
                </c:pt>
                <c:pt idx="65">
                  <c:v>69.019166463958484</c:v>
                </c:pt>
                <c:pt idx="66">
                  <c:v>70.019446201248684</c:v>
                </c:pt>
                <c:pt idx="67">
                  <c:v>71.019725938538869</c:v>
                </c:pt>
                <c:pt idx="68">
                  <c:v>72.020009729992694</c:v>
                </c:pt>
                <c:pt idx="69">
                  <c:v>73.020293521446519</c:v>
                </c:pt>
                <c:pt idx="70">
                  <c:v>74.020573258736718</c:v>
                </c:pt>
                <c:pt idx="71">
                  <c:v>75.020857050190543</c:v>
                </c:pt>
                <c:pt idx="72">
                  <c:v>76.021140841644367</c:v>
                </c:pt>
                <c:pt idx="73">
                  <c:v>77.021420578934567</c:v>
                </c:pt>
                <c:pt idx="74">
                  <c:v>78.021700316224752</c:v>
                </c:pt>
                <c:pt idx="75">
                  <c:v>79.021992216005842</c:v>
                </c:pt>
                <c:pt idx="76">
                  <c:v>80.022267899132402</c:v>
                </c:pt>
                <c:pt idx="77">
                  <c:v>81.022547636422601</c:v>
                </c:pt>
                <c:pt idx="78">
                  <c:v>82.022827373712801</c:v>
                </c:pt>
                <c:pt idx="79">
                  <c:v>83.023119273493876</c:v>
                </c:pt>
                <c:pt idx="80">
                  <c:v>84.023399010784061</c:v>
                </c:pt>
                <c:pt idx="81">
                  <c:v>85.023674693910664</c:v>
                </c:pt>
                <c:pt idx="82">
                  <c:v>86.023962539528114</c:v>
                </c:pt>
                <c:pt idx="83">
                  <c:v>87.024238222654674</c:v>
                </c:pt>
                <c:pt idx="84">
                  <c:v>88.024530122435749</c:v>
                </c:pt>
                <c:pt idx="85">
                  <c:v>89.024805805562323</c:v>
                </c:pt>
                <c:pt idx="86">
                  <c:v>90.025089597016134</c:v>
                </c:pt>
                <c:pt idx="87">
                  <c:v>91.025361225979083</c:v>
                </c:pt>
                <c:pt idx="88">
                  <c:v>92.025649071596533</c:v>
                </c:pt>
                <c:pt idx="89">
                  <c:v>93.025928808886732</c:v>
                </c:pt>
                <c:pt idx="90">
                  <c:v>94.026216654504168</c:v>
                </c:pt>
                <c:pt idx="91">
                  <c:v>95.026496391794367</c:v>
                </c:pt>
                <c:pt idx="92">
                  <c:v>96.026780183248206</c:v>
                </c:pt>
                <c:pt idx="93">
                  <c:v>97.027059920538406</c:v>
                </c:pt>
                <c:pt idx="94">
                  <c:v>98.027335603664966</c:v>
                </c:pt>
                <c:pt idx="95">
                  <c:v>99.027623449282416</c:v>
                </c:pt>
                <c:pt idx="96">
                  <c:v>100.02790724073624</c:v>
                </c:pt>
                <c:pt idx="97">
                  <c:v>101.02818697802644</c:v>
                </c:pt>
                <c:pt idx="98">
                  <c:v>102.02847076948026</c:v>
                </c:pt>
                <c:pt idx="99">
                  <c:v>103.02875050677045</c:v>
                </c:pt>
                <c:pt idx="100">
                  <c:v>104.02903024406065</c:v>
                </c:pt>
                <c:pt idx="101">
                  <c:v>105.02931403551447</c:v>
                </c:pt>
                <c:pt idx="102">
                  <c:v>106.0295978269683</c:v>
                </c:pt>
                <c:pt idx="103">
                  <c:v>107.0298775642585</c:v>
                </c:pt>
                <c:pt idx="104">
                  <c:v>108.03016946403959</c:v>
                </c:pt>
                <c:pt idx="105">
                  <c:v>109.03044109300251</c:v>
                </c:pt>
                <c:pt idx="106">
                  <c:v>110.0307329927836</c:v>
                </c:pt>
                <c:pt idx="107">
                  <c:v>111.03100867591016</c:v>
                </c:pt>
                <c:pt idx="108">
                  <c:v>112.03128841320036</c:v>
                </c:pt>
                <c:pt idx="109">
                  <c:v>113.03157220465418</c:v>
                </c:pt>
                <c:pt idx="110">
                  <c:v>114.03185194194438</c:v>
                </c:pt>
                <c:pt idx="111">
                  <c:v>115.03214384172546</c:v>
                </c:pt>
                <c:pt idx="112">
                  <c:v>116.03241547068839</c:v>
                </c:pt>
                <c:pt idx="113">
                  <c:v>117.03270331630584</c:v>
                </c:pt>
                <c:pt idx="114">
                  <c:v>118.03297899943243</c:v>
                </c:pt>
                <c:pt idx="115">
                  <c:v>119.03326684504988</c:v>
                </c:pt>
                <c:pt idx="116">
                  <c:v>120.03354252817644</c:v>
                </c:pt>
                <c:pt idx="117">
                  <c:v>121.03383037379389</c:v>
                </c:pt>
                <c:pt idx="118">
                  <c:v>122.03411011108409</c:v>
                </c:pt>
                <c:pt idx="119">
                  <c:v>123.03439390253791</c:v>
                </c:pt>
                <c:pt idx="120">
                  <c:v>124.0346736398281</c:v>
                </c:pt>
                <c:pt idx="121">
                  <c:v>125.03495743128192</c:v>
                </c:pt>
                <c:pt idx="122">
                  <c:v>126.03524122273575</c:v>
                </c:pt>
                <c:pt idx="123">
                  <c:v>127.03552096002595</c:v>
                </c:pt>
              </c:numCache>
            </c:numRef>
          </c:xVal>
          <c:yVal>
            <c:numRef>
              <c:f>'Y Locations'!$I$9:$I$132</c:f>
              <c:numCache>
                <c:formatCode>General</c:formatCode>
                <c:ptCount val="124"/>
                <c:pt idx="0">
                  <c:v>-1.9745681818193361E-2</c:v>
                </c:pt>
                <c:pt idx="1">
                  <c:v>-1.1645681818208686E-2</c:v>
                </c:pt>
                <c:pt idx="2">
                  <c:v>4.7543181817957247E-3</c:v>
                </c:pt>
                <c:pt idx="3">
                  <c:v>-1.8445681818207049E-2</c:v>
                </c:pt>
                <c:pt idx="4">
                  <c:v>8.1543181817949062E-3</c:v>
                </c:pt>
                <c:pt idx="5">
                  <c:v>9.3043181818188714E-3</c:v>
                </c:pt>
                <c:pt idx="6">
                  <c:v>-1.1145681818192088E-2</c:v>
                </c:pt>
                <c:pt idx="7">
                  <c:v>8.5431818180836672E-4</c:v>
                </c:pt>
                <c:pt idx="8">
                  <c:v>1.1654318181797407E-2</c:v>
                </c:pt>
                <c:pt idx="9">
                  <c:v>-2.6456818181941344E-3</c:v>
                </c:pt>
                <c:pt idx="10">
                  <c:v>1.3404318181812869E-2</c:v>
                </c:pt>
                <c:pt idx="11">
                  <c:v>-2.2456818182092775E-3</c:v>
                </c:pt>
                <c:pt idx="12">
                  <c:v>1.4554318181808412E-2</c:v>
                </c:pt>
                <c:pt idx="13">
                  <c:v>6.5543181817986351E-3</c:v>
                </c:pt>
                <c:pt idx="14">
                  <c:v>1.2454318181795543E-2</c:v>
                </c:pt>
                <c:pt idx="15">
                  <c:v>-5.3456818181985E-3</c:v>
                </c:pt>
                <c:pt idx="16">
                  <c:v>-1.7795681818199682E-2</c:v>
                </c:pt>
                <c:pt idx="17">
                  <c:v>1.9804318181797953E-2</c:v>
                </c:pt>
                <c:pt idx="18">
                  <c:v>7.1043181818026824E-3</c:v>
                </c:pt>
                <c:pt idx="19">
                  <c:v>2.3543181818013181E-3</c:v>
                </c:pt>
                <c:pt idx="20">
                  <c:v>-4.1956818182029565E-3</c:v>
                </c:pt>
                <c:pt idx="21">
                  <c:v>5.8043181818163703E-3</c:v>
                </c:pt>
                <c:pt idx="22">
                  <c:v>-1.4845681818201228E-2</c:v>
                </c:pt>
                <c:pt idx="23">
                  <c:v>4.7543181817957247E-3</c:v>
                </c:pt>
                <c:pt idx="24">
                  <c:v>-2.004568181820332E-2</c:v>
                </c:pt>
                <c:pt idx="25">
                  <c:v>-1.6145681818187541E-2</c:v>
                </c:pt>
                <c:pt idx="26">
                  <c:v>1.2604318181814733E-2</c:v>
                </c:pt>
                <c:pt idx="27">
                  <c:v>1.2804318181792951E-2</c:v>
                </c:pt>
                <c:pt idx="28">
                  <c:v>-5.9956818182058669E-3</c:v>
                </c:pt>
                <c:pt idx="29">
                  <c:v>4.0543181818009089E-3</c:v>
                </c:pt>
                <c:pt idx="30">
                  <c:v>-1.2845681818191679E-2</c:v>
                </c:pt>
                <c:pt idx="31">
                  <c:v>-9.4568181819454367E-4</c:v>
                </c:pt>
                <c:pt idx="32">
                  <c:v>-2.4845681818192134E-2</c:v>
                </c:pt>
                <c:pt idx="33">
                  <c:v>1.0604318181805183E-2</c:v>
                </c:pt>
                <c:pt idx="34">
                  <c:v>8.0431818179249603E-4</c:v>
                </c:pt>
                <c:pt idx="35">
                  <c:v>8.1043181818074572E-3</c:v>
                </c:pt>
                <c:pt idx="36">
                  <c:v>-1.5095681818195317E-2</c:v>
                </c:pt>
                <c:pt idx="37">
                  <c:v>1.1554318181794088E-2</c:v>
                </c:pt>
                <c:pt idx="38">
                  <c:v>1.3204318181806229E-2</c:v>
                </c:pt>
                <c:pt idx="39">
                  <c:v>6.3543181817919958E-3</c:v>
                </c:pt>
                <c:pt idx="40">
                  <c:v>-1.1945681818190224E-2</c:v>
                </c:pt>
                <c:pt idx="41">
                  <c:v>-1.4645681818194589E-2</c:v>
                </c:pt>
                <c:pt idx="42">
                  <c:v>-6.9568181820045538E-4</c:v>
                </c:pt>
                <c:pt idx="43">
                  <c:v>-4.456818182063671E-4</c:v>
                </c:pt>
                <c:pt idx="44">
                  <c:v>-2.745681818197454E-3</c:v>
                </c:pt>
                <c:pt idx="45">
                  <c:v>4.4543181818141875E-3</c:v>
                </c:pt>
                <c:pt idx="46">
                  <c:v>2.7543181818145968E-3</c:v>
                </c:pt>
                <c:pt idx="47">
                  <c:v>-6.3456818182032748E-3</c:v>
                </c:pt>
                <c:pt idx="48">
                  <c:v>-6.8656818181977997E-3</c:v>
                </c:pt>
                <c:pt idx="49">
                  <c:v>-2.4645681818185494E-2</c:v>
                </c:pt>
                <c:pt idx="50">
                  <c:v>-1.4645681818194589E-2</c:v>
                </c:pt>
                <c:pt idx="51">
                  <c:v>1.7904318181791723E-2</c:v>
                </c:pt>
                <c:pt idx="52">
                  <c:v>-9.245681818185858E-3</c:v>
                </c:pt>
                <c:pt idx="53">
                  <c:v>5.0543181818056837E-3</c:v>
                </c:pt>
                <c:pt idx="54">
                  <c:v>-1.6545681818200819E-2</c:v>
                </c:pt>
                <c:pt idx="55">
                  <c:v>6.5043181818111862E-3</c:v>
                </c:pt>
                <c:pt idx="56">
                  <c:v>-2.3045681818189223E-2</c:v>
                </c:pt>
                <c:pt idx="57">
                  <c:v>-1.8945681818195226E-2</c:v>
                </c:pt>
                <c:pt idx="58">
                  <c:v>-4.8456818181819017E-3</c:v>
                </c:pt>
                <c:pt idx="59">
                  <c:v>1.3754318181810277E-2</c:v>
                </c:pt>
                <c:pt idx="60">
                  <c:v>-2.8955681818189305E-2</c:v>
                </c:pt>
                <c:pt idx="61">
                  <c:v>-6.3456818182032748E-3</c:v>
                </c:pt>
                <c:pt idx="62">
                  <c:v>-3.6456818181989092E-3</c:v>
                </c:pt>
                <c:pt idx="63">
                  <c:v>7.0431818181759809E-4</c:v>
                </c:pt>
                <c:pt idx="64">
                  <c:v>-5.9568181819713573E-4</c:v>
                </c:pt>
                <c:pt idx="65">
                  <c:v>-1.7195681818208186E-2</c:v>
                </c:pt>
                <c:pt idx="66">
                  <c:v>-1.2895681818207549E-2</c:v>
                </c:pt>
                <c:pt idx="67">
                  <c:v>1.5543181818031826E-3</c:v>
                </c:pt>
                <c:pt idx="68">
                  <c:v>4.2043181817916775E-3</c:v>
                </c:pt>
                <c:pt idx="69">
                  <c:v>-8.3956818182002735E-3</c:v>
                </c:pt>
                <c:pt idx="70">
                  <c:v>-8.9568181820709469E-4</c:v>
                </c:pt>
                <c:pt idx="71">
                  <c:v>-1.459568181820714E-2</c:v>
                </c:pt>
                <c:pt idx="72">
                  <c:v>-1.3745681818193134E-2</c:v>
                </c:pt>
                <c:pt idx="73">
                  <c:v>-2.4568181819972779E-4</c:v>
                </c:pt>
                <c:pt idx="74">
                  <c:v>-8.4568181819122401E-4</c:v>
                </c:pt>
                <c:pt idx="75">
                  <c:v>-3.5456818181955896E-3</c:v>
                </c:pt>
                <c:pt idx="76">
                  <c:v>-1.231568181819398E-2</c:v>
                </c:pt>
                <c:pt idx="77">
                  <c:v>-3.8456818182055486E-3</c:v>
                </c:pt>
                <c:pt idx="78">
                  <c:v>-9.4456818181924973E-3</c:v>
                </c:pt>
                <c:pt idx="79">
                  <c:v>-5.8956818182025472E-3</c:v>
                </c:pt>
                <c:pt idx="80">
                  <c:v>-1.4425681818181602E-2</c:v>
                </c:pt>
                <c:pt idx="81">
                  <c:v>4.3181817943604983E-6</c:v>
                </c:pt>
                <c:pt idx="82">
                  <c:v>-1.7456818181926792E-3</c:v>
                </c:pt>
                <c:pt idx="83">
                  <c:v>-1.4125681818200064E-2</c:v>
                </c:pt>
                <c:pt idx="84">
                  <c:v>-1.2456818182045026E-3</c:v>
                </c:pt>
                <c:pt idx="85">
                  <c:v>-1.8945681818195226E-2</c:v>
                </c:pt>
                <c:pt idx="86">
                  <c:v>-1.1256818181948347E-3</c:v>
                </c:pt>
                <c:pt idx="87">
                  <c:v>-1.6095681818200092E-2</c:v>
                </c:pt>
                <c:pt idx="88">
                  <c:v>6.3543181817919958E-3</c:v>
                </c:pt>
                <c:pt idx="89">
                  <c:v>-1.5745681818202684E-2</c:v>
                </c:pt>
                <c:pt idx="90">
                  <c:v>-4.995681818201092E-3</c:v>
                </c:pt>
                <c:pt idx="91">
                  <c:v>-4.8456818181819017E-3</c:v>
                </c:pt>
                <c:pt idx="92">
                  <c:v>4.5543181818175071E-3</c:v>
                </c:pt>
                <c:pt idx="93">
                  <c:v>6.4043181818078665E-3</c:v>
                </c:pt>
                <c:pt idx="94">
                  <c:v>-9.2956818182017287E-3</c:v>
                </c:pt>
                <c:pt idx="95">
                  <c:v>-8.8956818181884501E-3</c:v>
                </c:pt>
                <c:pt idx="96">
                  <c:v>8.4431818180519258E-4</c:v>
                </c:pt>
                <c:pt idx="97">
                  <c:v>6.0431818181427843E-4</c:v>
                </c:pt>
                <c:pt idx="98">
                  <c:v>-7.3956818181954986E-3</c:v>
                </c:pt>
                <c:pt idx="99">
                  <c:v>1.1154318181809231E-2</c:v>
                </c:pt>
                <c:pt idx="100">
                  <c:v>-9.5681818208959157E-5</c:v>
                </c:pt>
                <c:pt idx="101">
                  <c:v>1.3604318181791086E-2</c:v>
                </c:pt>
                <c:pt idx="102">
                  <c:v>-2.004568181820332E-2</c:v>
                </c:pt>
                <c:pt idx="103">
                  <c:v>5.7543181818004996E-3</c:v>
                </c:pt>
                <c:pt idx="104">
                  <c:v>-1.5145681818182766E-2</c:v>
                </c:pt>
                <c:pt idx="105">
                  <c:v>8.4543181818048652E-3</c:v>
                </c:pt>
                <c:pt idx="106">
                  <c:v>-1.3445681818183175E-2</c:v>
                </c:pt>
                <c:pt idx="107">
                  <c:v>6.3543181817919958E-3</c:v>
                </c:pt>
                <c:pt idx="108">
                  <c:v>4.6043181818049561E-3</c:v>
                </c:pt>
                <c:pt idx="109">
                  <c:v>1.1574318181800436E-2</c:v>
                </c:pt>
                <c:pt idx="110">
                  <c:v>-1.6145681818187541E-2</c:v>
                </c:pt>
                <c:pt idx="111">
                  <c:v>-2.6456818181941344E-3</c:v>
                </c:pt>
                <c:pt idx="112">
                  <c:v>-1.0545681818200592E-2</c:v>
                </c:pt>
                <c:pt idx="113">
                  <c:v>-3.6456818181989092E-3</c:v>
                </c:pt>
                <c:pt idx="114">
                  <c:v>-1.5945681818209323E-2</c:v>
                </c:pt>
                <c:pt idx="115">
                  <c:v>-6.9356818181915969E-3</c:v>
                </c:pt>
                <c:pt idx="116">
                  <c:v>-4.6456818182036841E-3</c:v>
                </c:pt>
                <c:pt idx="117">
                  <c:v>-1.7456818181926792E-3</c:v>
                </c:pt>
                <c:pt idx="118">
                  <c:v>-8.0456818182028655E-3</c:v>
                </c:pt>
                <c:pt idx="119">
                  <c:v>-4.9456818181852213E-3</c:v>
                </c:pt>
                <c:pt idx="120">
                  <c:v>5.4318181810231181E-5</c:v>
                </c:pt>
                <c:pt idx="121">
                  <c:v>-1.3956818181952713E-3</c:v>
                </c:pt>
                <c:pt idx="122">
                  <c:v>-6.5956818181973631E-3</c:v>
                </c:pt>
                <c:pt idx="123">
                  <c:v>-3.0345681818204184E-2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81A-4198-9FF6-30805179A5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85257552"/>
        <c:axId val="1785258032"/>
      </c:scatterChart>
      <c:valAx>
        <c:axId val="17852575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5258032"/>
        <c:crosses val="autoZero"/>
        <c:crossBetween val="midCat"/>
      </c:valAx>
      <c:valAx>
        <c:axId val="1785258032"/>
        <c:scaling>
          <c:orientation val="minMax"/>
          <c:min val="-8.0000000000000016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525755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Difference in Y</a:t>
            </a:r>
          </a:p>
          <a:p>
            <a:pPr>
              <a:defRPr/>
            </a:pPr>
            <a:r>
              <a:rPr lang="en-US" sz="1200"/>
              <a:t>(Run13-Run8)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'Y Locations'!$N$9:$N$132</c:f>
              <c:numCache>
                <c:formatCode>0</c:formatCode>
                <c:ptCount val="124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7.0016922078975101</c:v>
                </c:pt>
                <c:pt idx="4">
                  <c:v>8.0019743776858832</c:v>
                </c:pt>
                <c:pt idx="5">
                  <c:v>9.0022508716451792</c:v>
                </c:pt>
                <c:pt idx="6">
                  <c:v>10.002530203519013</c:v>
                </c:pt>
                <c:pt idx="7">
                  <c:v>11.002818859969187</c:v>
                </c:pt>
                <c:pt idx="8">
                  <c:v>12.003098191843023</c:v>
                </c:pt>
                <c:pt idx="9">
                  <c:v>13.003371442471417</c:v>
                </c:pt>
                <c:pt idx="10">
                  <c:v>14.003654017676151</c:v>
                </c:pt>
                <c:pt idx="11">
                  <c:v>15.003942674126327</c:v>
                </c:pt>
                <c:pt idx="12">
                  <c:v>16.004228492661962</c:v>
                </c:pt>
                <c:pt idx="13">
                  <c:v>17.004504581204898</c:v>
                </c:pt>
                <c:pt idx="14">
                  <c:v>18.004780669747831</c:v>
                </c:pt>
                <c:pt idx="15">
                  <c:v>19.005066488283468</c:v>
                </c:pt>
                <c:pt idx="16">
                  <c:v>20.005352306819102</c:v>
                </c:pt>
                <c:pt idx="17">
                  <c:v>21.005634882023838</c:v>
                </c:pt>
                <c:pt idx="18">
                  <c:v>22.005914213897675</c:v>
                </c:pt>
                <c:pt idx="19">
                  <c:v>23.006199627016947</c:v>
                </c:pt>
                <c:pt idx="20">
                  <c:v>24.006478958890778</c:v>
                </c:pt>
                <c:pt idx="21">
                  <c:v>25.006761534095517</c:v>
                </c:pt>
                <c:pt idx="22">
                  <c:v>26.007044109300253</c:v>
                </c:pt>
                <c:pt idx="23">
                  <c:v>27.007323441174087</c:v>
                </c:pt>
                <c:pt idx="24">
                  <c:v>28.007606016378823</c:v>
                </c:pt>
                <c:pt idx="25">
                  <c:v>29.007885348252653</c:v>
                </c:pt>
                <c:pt idx="26">
                  <c:v>30.008174410119192</c:v>
                </c:pt>
                <c:pt idx="27">
                  <c:v>31.008450498662125</c:v>
                </c:pt>
                <c:pt idx="28">
                  <c:v>32.008736317197759</c:v>
                </c:pt>
                <c:pt idx="29">
                  <c:v>33.009012405740698</c:v>
                </c:pt>
                <c:pt idx="30">
                  <c:v>34.009304305521766</c:v>
                </c:pt>
                <c:pt idx="31">
                  <c:v>35.009580394064706</c:v>
                </c:pt>
                <c:pt idx="32">
                  <c:v>36.009866212600343</c:v>
                </c:pt>
                <c:pt idx="33">
                  <c:v>37.010145544474177</c:v>
                </c:pt>
                <c:pt idx="34">
                  <c:v>38.010428119678913</c:v>
                </c:pt>
                <c:pt idx="35">
                  <c:v>39.010713938214543</c:v>
                </c:pt>
                <c:pt idx="36">
                  <c:v>40.010996513419286</c:v>
                </c:pt>
                <c:pt idx="37">
                  <c:v>41.011268953214952</c:v>
                </c:pt>
                <c:pt idx="38">
                  <c:v>42.011552744668776</c:v>
                </c:pt>
                <c:pt idx="39">
                  <c:v>43.011832481958969</c:v>
                </c:pt>
                <c:pt idx="40">
                  <c:v>44.012116273412794</c:v>
                </c:pt>
                <c:pt idx="41">
                  <c:v>45.012396010702986</c:v>
                </c:pt>
                <c:pt idx="42">
                  <c:v>46.012679802156811</c:v>
                </c:pt>
                <c:pt idx="43">
                  <c:v>47.012963593610628</c:v>
                </c:pt>
                <c:pt idx="44">
                  <c:v>48.013247385064453</c:v>
                </c:pt>
                <c:pt idx="45">
                  <c:v>49.013535230681903</c:v>
                </c:pt>
                <c:pt idx="46">
                  <c:v>50.013810913808477</c:v>
                </c:pt>
                <c:pt idx="47">
                  <c:v>51.014094705262295</c:v>
                </c:pt>
                <c:pt idx="48">
                  <c:v>52.01437849671612</c:v>
                </c:pt>
                <c:pt idx="49">
                  <c:v>53.014646071515443</c:v>
                </c:pt>
                <c:pt idx="50">
                  <c:v>54.014937971296519</c:v>
                </c:pt>
                <c:pt idx="51">
                  <c:v>55.015217708586718</c:v>
                </c:pt>
                <c:pt idx="52">
                  <c:v>56.015501500040536</c:v>
                </c:pt>
                <c:pt idx="53">
                  <c:v>57.015789345657986</c:v>
                </c:pt>
                <c:pt idx="54">
                  <c:v>58.016056920457309</c:v>
                </c:pt>
                <c:pt idx="55">
                  <c:v>59.016344766074759</c:v>
                </c:pt>
                <c:pt idx="56">
                  <c:v>60.016628557528584</c:v>
                </c:pt>
                <c:pt idx="57">
                  <c:v>61.016904240655144</c:v>
                </c:pt>
                <c:pt idx="58">
                  <c:v>62.017192086272594</c:v>
                </c:pt>
                <c:pt idx="59">
                  <c:v>63.017471823562794</c:v>
                </c:pt>
                <c:pt idx="60">
                  <c:v>64.017751560852986</c:v>
                </c:pt>
                <c:pt idx="61">
                  <c:v>65.018043460634061</c:v>
                </c:pt>
                <c:pt idx="62">
                  <c:v>66.018319143760635</c:v>
                </c:pt>
                <c:pt idx="63">
                  <c:v>67.018598881050835</c:v>
                </c:pt>
                <c:pt idx="64">
                  <c:v>68.01889078083191</c:v>
                </c:pt>
                <c:pt idx="65">
                  <c:v>69.019166463958484</c:v>
                </c:pt>
                <c:pt idx="66">
                  <c:v>70.019446201248684</c:v>
                </c:pt>
                <c:pt idx="67">
                  <c:v>71.019725938538869</c:v>
                </c:pt>
                <c:pt idx="68">
                  <c:v>72.020009729992694</c:v>
                </c:pt>
                <c:pt idx="69">
                  <c:v>73.020293521446519</c:v>
                </c:pt>
                <c:pt idx="70">
                  <c:v>74.020573258736718</c:v>
                </c:pt>
                <c:pt idx="71">
                  <c:v>75.020857050190543</c:v>
                </c:pt>
                <c:pt idx="72">
                  <c:v>76.021140841644367</c:v>
                </c:pt>
                <c:pt idx="73">
                  <c:v>77.021420578934567</c:v>
                </c:pt>
                <c:pt idx="74">
                  <c:v>78.021700316224752</c:v>
                </c:pt>
                <c:pt idx="75">
                  <c:v>79.021992216005842</c:v>
                </c:pt>
                <c:pt idx="76">
                  <c:v>80.022267899132402</c:v>
                </c:pt>
                <c:pt idx="77">
                  <c:v>81.022547636422601</c:v>
                </c:pt>
                <c:pt idx="78">
                  <c:v>82.022827373712801</c:v>
                </c:pt>
                <c:pt idx="79">
                  <c:v>83.023119273493876</c:v>
                </c:pt>
                <c:pt idx="80">
                  <c:v>84.023399010784061</c:v>
                </c:pt>
                <c:pt idx="81">
                  <c:v>85.023674693910664</c:v>
                </c:pt>
                <c:pt idx="82">
                  <c:v>86.023962539528114</c:v>
                </c:pt>
                <c:pt idx="83">
                  <c:v>87.024238222654674</c:v>
                </c:pt>
                <c:pt idx="84">
                  <c:v>88.024530122435749</c:v>
                </c:pt>
                <c:pt idx="85">
                  <c:v>89.024805805562323</c:v>
                </c:pt>
                <c:pt idx="86">
                  <c:v>90.025089597016134</c:v>
                </c:pt>
                <c:pt idx="87">
                  <c:v>91.025361225979083</c:v>
                </c:pt>
                <c:pt idx="88">
                  <c:v>92.025649071596533</c:v>
                </c:pt>
                <c:pt idx="89">
                  <c:v>93.025928808886732</c:v>
                </c:pt>
                <c:pt idx="90">
                  <c:v>94.026216654504168</c:v>
                </c:pt>
                <c:pt idx="91">
                  <c:v>95.026496391794367</c:v>
                </c:pt>
                <c:pt idx="92">
                  <c:v>96.026780183248206</c:v>
                </c:pt>
                <c:pt idx="93">
                  <c:v>97.027059920538406</c:v>
                </c:pt>
                <c:pt idx="94">
                  <c:v>98.027335603664966</c:v>
                </c:pt>
                <c:pt idx="95">
                  <c:v>99.027623449282416</c:v>
                </c:pt>
                <c:pt idx="96">
                  <c:v>100.02790724073624</c:v>
                </c:pt>
                <c:pt idx="97">
                  <c:v>101.02818697802644</c:v>
                </c:pt>
                <c:pt idx="98">
                  <c:v>102.02847076948026</c:v>
                </c:pt>
                <c:pt idx="99">
                  <c:v>103.02875050677045</c:v>
                </c:pt>
                <c:pt idx="100">
                  <c:v>104.02903024406065</c:v>
                </c:pt>
                <c:pt idx="101">
                  <c:v>105.02931403551447</c:v>
                </c:pt>
                <c:pt idx="102">
                  <c:v>106.0295978269683</c:v>
                </c:pt>
                <c:pt idx="103">
                  <c:v>107.0298775642585</c:v>
                </c:pt>
                <c:pt idx="104">
                  <c:v>108.03016946403959</c:v>
                </c:pt>
                <c:pt idx="105">
                  <c:v>109.03044109300251</c:v>
                </c:pt>
                <c:pt idx="106">
                  <c:v>110.0307329927836</c:v>
                </c:pt>
                <c:pt idx="107">
                  <c:v>111.03100867591016</c:v>
                </c:pt>
                <c:pt idx="108">
                  <c:v>112.03128841320036</c:v>
                </c:pt>
                <c:pt idx="109">
                  <c:v>113.03157220465418</c:v>
                </c:pt>
                <c:pt idx="110">
                  <c:v>114.03185194194438</c:v>
                </c:pt>
                <c:pt idx="111">
                  <c:v>115.03214384172546</c:v>
                </c:pt>
                <c:pt idx="112">
                  <c:v>116.03241547068839</c:v>
                </c:pt>
                <c:pt idx="113">
                  <c:v>117.03270331630584</c:v>
                </c:pt>
                <c:pt idx="114">
                  <c:v>118.03297899943243</c:v>
                </c:pt>
                <c:pt idx="115">
                  <c:v>119.03326684504988</c:v>
                </c:pt>
                <c:pt idx="116">
                  <c:v>120.03354252817644</c:v>
                </c:pt>
                <c:pt idx="117">
                  <c:v>121.03383037379389</c:v>
                </c:pt>
                <c:pt idx="118">
                  <c:v>122.03411011108409</c:v>
                </c:pt>
                <c:pt idx="119">
                  <c:v>123.03439390253791</c:v>
                </c:pt>
                <c:pt idx="120">
                  <c:v>124.0346736398281</c:v>
                </c:pt>
                <c:pt idx="121">
                  <c:v>125.03495743128192</c:v>
                </c:pt>
                <c:pt idx="122">
                  <c:v>126.03524122273575</c:v>
                </c:pt>
                <c:pt idx="123">
                  <c:v>127.03552096002595</c:v>
                </c:pt>
              </c:numCache>
            </c:numRef>
          </c:xVal>
          <c:yVal>
            <c:numRef>
              <c:f>'Y Locations'!$V$9:$V$132</c:f>
              <c:numCache>
                <c:formatCode>0</c:formatCode>
                <c:ptCount val="124"/>
                <c:pt idx="0">
                  <c:v>14.221666666628607</c:v>
                </c:pt>
                <c:pt idx="1">
                  <c:v>9.0216666666549372</c:v>
                </c:pt>
                <c:pt idx="2">
                  <c:v>11.871666666650071</c:v>
                </c:pt>
                <c:pt idx="3">
                  <c:v>10.22166666663793</c:v>
                </c:pt>
                <c:pt idx="4">
                  <c:v>12.371666666638248</c:v>
                </c:pt>
                <c:pt idx="5">
                  <c:v>11.371666666633473</c:v>
                </c:pt>
                <c:pt idx="6">
                  <c:v>-14.778333333367755</c:v>
                </c:pt>
                <c:pt idx="7">
                  <c:v>-7.2783333333745759</c:v>
                </c:pt>
                <c:pt idx="8">
                  <c:v>-1.0983333333456358</c:v>
                </c:pt>
                <c:pt idx="9">
                  <c:v>-3.0783333333772589</c:v>
                </c:pt>
                <c:pt idx="10">
                  <c:v>5.3716666666332458</c:v>
                </c:pt>
                <c:pt idx="11">
                  <c:v>4.7116666666511264</c:v>
                </c:pt>
                <c:pt idx="12">
                  <c:v>-11.428333333356022</c:v>
                </c:pt>
                <c:pt idx="13">
                  <c:v>-18.588333333354967</c:v>
                </c:pt>
                <c:pt idx="14">
                  <c:v>-0.17833333336625401</c:v>
                </c:pt>
                <c:pt idx="15">
                  <c:v>2.9216666666513902</c:v>
                </c:pt>
                <c:pt idx="16">
                  <c:v>-4.42833333335102</c:v>
                </c:pt>
                <c:pt idx="17">
                  <c:v>13.521666666633791</c:v>
                </c:pt>
                <c:pt idx="18">
                  <c:v>2.5216666666381116</c:v>
                </c:pt>
                <c:pt idx="19">
                  <c:v>2.1216666666532547</c:v>
                </c:pt>
                <c:pt idx="20">
                  <c:v>3.741666666655874</c:v>
                </c:pt>
                <c:pt idx="21">
                  <c:v>1.471666666617466</c:v>
                </c:pt>
                <c:pt idx="22">
                  <c:v>-0.50833333335731368</c:v>
                </c:pt>
                <c:pt idx="23">
                  <c:v>20.821666666648753</c:v>
                </c:pt>
                <c:pt idx="24">
                  <c:v>0.42166666665366392</c:v>
                </c:pt>
                <c:pt idx="25">
                  <c:v>-6.57833333337976</c:v>
                </c:pt>
                <c:pt idx="26">
                  <c:v>-8.2283333333634801</c:v>
                </c:pt>
                <c:pt idx="27">
                  <c:v>-21.328333333343608</c:v>
                </c:pt>
                <c:pt idx="28">
                  <c:v>-10.868333333348801</c:v>
                </c:pt>
                <c:pt idx="29">
                  <c:v>5.3216666666457968</c:v>
                </c:pt>
                <c:pt idx="30">
                  <c:v>9.0216666666265155</c:v>
                </c:pt>
                <c:pt idx="31">
                  <c:v>6.4716666666413403</c:v>
                </c:pt>
                <c:pt idx="32">
                  <c:v>-1.9283333333532937</c:v>
                </c:pt>
                <c:pt idx="33">
                  <c:v>9.0216666666265155</c:v>
                </c:pt>
                <c:pt idx="34">
                  <c:v>6.271666666634701</c:v>
                </c:pt>
                <c:pt idx="35">
                  <c:v>2.0216666666215133</c:v>
                </c:pt>
                <c:pt idx="36">
                  <c:v>3.7216666666495257</c:v>
                </c:pt>
                <c:pt idx="37">
                  <c:v>2.9216666666513902</c:v>
                </c:pt>
                <c:pt idx="38">
                  <c:v>-2.1683333333726296</c:v>
                </c:pt>
                <c:pt idx="39">
                  <c:v>-3.9783333333502924</c:v>
                </c:pt>
                <c:pt idx="40">
                  <c:v>21.401666666633901</c:v>
                </c:pt>
                <c:pt idx="41">
                  <c:v>18.121666666644387</c:v>
                </c:pt>
                <c:pt idx="42">
                  <c:v>-0.52833333336366195</c:v>
                </c:pt>
                <c:pt idx="43">
                  <c:v>-1.8783333333658447</c:v>
                </c:pt>
                <c:pt idx="44">
                  <c:v>-11.618333333359487</c:v>
                </c:pt>
                <c:pt idx="45">
                  <c:v>-8.6783333333642076</c:v>
                </c:pt>
                <c:pt idx="46">
                  <c:v>-10.278333333360479</c:v>
                </c:pt>
                <c:pt idx="47">
                  <c:v>1.2716666666392484</c:v>
                </c:pt>
                <c:pt idx="48">
                  <c:v>1.3416666666330457</c:v>
                </c:pt>
                <c:pt idx="49">
                  <c:v>-6.0783333333631617</c:v>
                </c:pt>
                <c:pt idx="50">
                  <c:v>4.2716666666251513</c:v>
                </c:pt>
                <c:pt idx="51">
                  <c:v>0.42166666665366392</c:v>
                </c:pt>
                <c:pt idx="52">
                  <c:v>1.6716666666241053</c:v>
                </c:pt>
                <c:pt idx="53">
                  <c:v>0.72166666663520118</c:v>
                </c:pt>
                <c:pt idx="54">
                  <c:v>0.61166666662870739</c:v>
                </c:pt>
                <c:pt idx="55">
                  <c:v>16.671666666638885</c:v>
                </c:pt>
                <c:pt idx="56">
                  <c:v>11.071666666623514</c:v>
                </c:pt>
                <c:pt idx="57">
                  <c:v>0.97166666662928947</c:v>
                </c:pt>
                <c:pt idx="58">
                  <c:v>5.7216666666306537</c:v>
                </c:pt>
                <c:pt idx="59">
                  <c:v>8.5216666666383389</c:v>
                </c:pt>
                <c:pt idx="60">
                  <c:v>17.09166666663009</c:v>
                </c:pt>
                <c:pt idx="61">
                  <c:v>22.401666666638675</c:v>
                </c:pt>
                <c:pt idx="62">
                  <c:v>-13.67833333335966</c:v>
                </c:pt>
                <c:pt idx="63">
                  <c:v>-8.1283333333885821</c:v>
                </c:pt>
                <c:pt idx="64">
                  <c:v>-5.4283333333557948</c:v>
                </c:pt>
                <c:pt idx="65">
                  <c:v>-0.74833333334822782</c:v>
                </c:pt>
                <c:pt idx="66">
                  <c:v>18.941666666648871</c:v>
                </c:pt>
                <c:pt idx="67">
                  <c:v>18.411666666651172</c:v>
                </c:pt>
                <c:pt idx="68">
                  <c:v>13.671666666652982</c:v>
                </c:pt>
                <c:pt idx="69">
                  <c:v>7.1666666627834275E-2</c:v>
                </c:pt>
                <c:pt idx="70">
                  <c:v>-3.9783333333502924</c:v>
                </c:pt>
                <c:pt idx="71">
                  <c:v>2.5716666666539822</c:v>
                </c:pt>
                <c:pt idx="72">
                  <c:v>16.721666666626334</c:v>
                </c:pt>
                <c:pt idx="73">
                  <c:v>23.821666666634655</c:v>
                </c:pt>
                <c:pt idx="74">
                  <c:v>13.921666666618648</c:v>
                </c:pt>
                <c:pt idx="75">
                  <c:v>-17.278333333365481</c:v>
                </c:pt>
                <c:pt idx="76">
                  <c:v>6.8916666666325455</c:v>
                </c:pt>
                <c:pt idx="77">
                  <c:v>17.371666666633701</c:v>
                </c:pt>
                <c:pt idx="78">
                  <c:v>0.77166666662265015</c:v>
                </c:pt>
                <c:pt idx="79">
                  <c:v>0.52166666665698358</c:v>
                </c:pt>
                <c:pt idx="80">
                  <c:v>11.151666666620486</c:v>
                </c:pt>
                <c:pt idx="81">
                  <c:v>6.3216666666505716</c:v>
                </c:pt>
                <c:pt idx="82">
                  <c:v>-4.8783333333801693</c:v>
                </c:pt>
                <c:pt idx="83">
                  <c:v>-4.90833333336127</c:v>
                </c:pt>
                <c:pt idx="84">
                  <c:v>7.99166666664064</c:v>
                </c:pt>
                <c:pt idx="85">
                  <c:v>17.921666666637748</c:v>
                </c:pt>
                <c:pt idx="86">
                  <c:v>21.391666666630726</c:v>
                </c:pt>
                <c:pt idx="87">
                  <c:v>22.771666666642432</c:v>
                </c:pt>
                <c:pt idx="88">
                  <c:v>-13.708333333340761</c:v>
                </c:pt>
                <c:pt idx="89">
                  <c:v>-11.87833333335675</c:v>
                </c:pt>
                <c:pt idx="90">
                  <c:v>-2.6283333333481096</c:v>
                </c:pt>
                <c:pt idx="91">
                  <c:v>-3.8783333333753944</c:v>
                </c:pt>
                <c:pt idx="92">
                  <c:v>-3.7783333333720748</c:v>
                </c:pt>
                <c:pt idx="93">
                  <c:v>-6.8283333333738483</c:v>
                </c:pt>
                <c:pt idx="94">
                  <c:v>-2.3383333333697465</c:v>
                </c:pt>
                <c:pt idx="95">
                  <c:v>8.9716666666390665</c:v>
                </c:pt>
                <c:pt idx="96">
                  <c:v>-1.2783333333743485</c:v>
                </c:pt>
                <c:pt idx="97">
                  <c:v>0.27166666663447359</c:v>
                </c:pt>
                <c:pt idx="98">
                  <c:v>24.471666666642022</c:v>
                </c:pt>
                <c:pt idx="99">
                  <c:v>-5.7083333333594055</c:v>
                </c:pt>
                <c:pt idx="100">
                  <c:v>11.721666666659303</c:v>
                </c:pt>
                <c:pt idx="101">
                  <c:v>6.4716666666413403</c:v>
                </c:pt>
                <c:pt idx="102">
                  <c:v>7.9216666666468427</c:v>
                </c:pt>
                <c:pt idx="103">
                  <c:v>5.921666666637293</c:v>
                </c:pt>
                <c:pt idx="104">
                  <c:v>5.5216666666240144</c:v>
                </c:pt>
                <c:pt idx="105">
                  <c:v>-2.8333333375485381E-2</c:v>
                </c:pt>
                <c:pt idx="106">
                  <c:v>0.2216666666186029</c:v>
                </c:pt>
                <c:pt idx="107">
                  <c:v>3.1216666666580295</c:v>
                </c:pt>
                <c:pt idx="108">
                  <c:v>-2.7283333333514292</c:v>
                </c:pt>
                <c:pt idx="109">
                  <c:v>-5.3483333333588234</c:v>
                </c:pt>
                <c:pt idx="110">
                  <c:v>-3.4983333333684641</c:v>
                </c:pt>
                <c:pt idx="111">
                  <c:v>9.18166666664888</c:v>
                </c:pt>
                <c:pt idx="112">
                  <c:v>7.5216666666335641</c:v>
                </c:pt>
                <c:pt idx="113">
                  <c:v>16.211666666634983</c:v>
                </c:pt>
                <c:pt idx="114">
                  <c:v>17.621666666656211</c:v>
                </c:pt>
                <c:pt idx="115">
                  <c:v>-6.8283333333738483</c:v>
                </c:pt>
                <c:pt idx="116">
                  <c:v>-6.7083333333641804</c:v>
                </c:pt>
                <c:pt idx="117">
                  <c:v>8.9816666666422407</c:v>
                </c:pt>
                <c:pt idx="118">
                  <c:v>-2.8283333333547489</c:v>
                </c:pt>
                <c:pt idx="119">
                  <c:v>3.0716666666137371</c:v>
                </c:pt>
                <c:pt idx="120">
                  <c:v>-6.9783333333646169</c:v>
                </c:pt>
                <c:pt idx="121">
                  <c:v>-4.9583333333771407</c:v>
                </c:pt>
                <c:pt idx="122">
                  <c:v>-14.528333333373666</c:v>
                </c:pt>
                <c:pt idx="123">
                  <c:v>-31.078333333368846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ECB-410B-8FD5-C743517941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26845120"/>
        <c:axId val="1510635088"/>
      </c:scatterChart>
      <c:valAx>
        <c:axId val="13268451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10635088"/>
        <c:crosses val="autoZero"/>
        <c:crossBetween val="midCat"/>
      </c:valAx>
      <c:valAx>
        <c:axId val="1510635088"/>
        <c:scaling>
          <c:orientation val="minMax"/>
          <c:min val="-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2684512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Difference in Y</a:t>
            </a:r>
          </a:p>
          <a:p>
            <a:pPr>
              <a:defRPr/>
            </a:pPr>
            <a:r>
              <a:rPr lang="en-US" sz="1200"/>
              <a:t>(Run14-Run13)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'Y Locations'!$N$9:$N$132</c:f>
              <c:numCache>
                <c:formatCode>0</c:formatCode>
                <c:ptCount val="124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7.0016922078975101</c:v>
                </c:pt>
                <c:pt idx="4">
                  <c:v>8.0019743776858832</c:v>
                </c:pt>
                <c:pt idx="5">
                  <c:v>9.0022508716451792</c:v>
                </c:pt>
                <c:pt idx="6">
                  <c:v>10.002530203519013</c:v>
                </c:pt>
                <c:pt idx="7">
                  <c:v>11.002818859969187</c:v>
                </c:pt>
                <c:pt idx="8">
                  <c:v>12.003098191843023</c:v>
                </c:pt>
                <c:pt idx="9">
                  <c:v>13.003371442471417</c:v>
                </c:pt>
                <c:pt idx="10">
                  <c:v>14.003654017676151</c:v>
                </c:pt>
                <c:pt idx="11">
                  <c:v>15.003942674126327</c:v>
                </c:pt>
                <c:pt idx="12">
                  <c:v>16.004228492661962</c:v>
                </c:pt>
                <c:pt idx="13">
                  <c:v>17.004504581204898</c:v>
                </c:pt>
                <c:pt idx="14">
                  <c:v>18.004780669747831</c:v>
                </c:pt>
                <c:pt idx="15">
                  <c:v>19.005066488283468</c:v>
                </c:pt>
                <c:pt idx="16">
                  <c:v>20.005352306819102</c:v>
                </c:pt>
                <c:pt idx="17">
                  <c:v>21.005634882023838</c:v>
                </c:pt>
                <c:pt idx="18">
                  <c:v>22.005914213897675</c:v>
                </c:pt>
                <c:pt idx="19">
                  <c:v>23.006199627016947</c:v>
                </c:pt>
                <c:pt idx="20">
                  <c:v>24.006478958890778</c:v>
                </c:pt>
                <c:pt idx="21">
                  <c:v>25.006761534095517</c:v>
                </c:pt>
                <c:pt idx="22">
                  <c:v>26.007044109300253</c:v>
                </c:pt>
                <c:pt idx="23">
                  <c:v>27.007323441174087</c:v>
                </c:pt>
                <c:pt idx="24">
                  <c:v>28.007606016378823</c:v>
                </c:pt>
                <c:pt idx="25">
                  <c:v>29.007885348252653</c:v>
                </c:pt>
                <c:pt idx="26">
                  <c:v>30.008174410119192</c:v>
                </c:pt>
                <c:pt idx="27">
                  <c:v>31.008450498662125</c:v>
                </c:pt>
                <c:pt idx="28">
                  <c:v>32.008736317197759</c:v>
                </c:pt>
                <c:pt idx="29">
                  <c:v>33.009012405740698</c:v>
                </c:pt>
                <c:pt idx="30">
                  <c:v>34.009304305521766</c:v>
                </c:pt>
                <c:pt idx="31">
                  <c:v>35.009580394064706</c:v>
                </c:pt>
                <c:pt idx="32">
                  <c:v>36.009866212600343</c:v>
                </c:pt>
                <c:pt idx="33">
                  <c:v>37.010145544474177</c:v>
                </c:pt>
                <c:pt idx="34">
                  <c:v>38.010428119678913</c:v>
                </c:pt>
                <c:pt idx="35">
                  <c:v>39.010713938214543</c:v>
                </c:pt>
                <c:pt idx="36">
                  <c:v>40.010996513419286</c:v>
                </c:pt>
                <c:pt idx="37">
                  <c:v>41.011268953214952</c:v>
                </c:pt>
                <c:pt idx="38">
                  <c:v>42.011552744668776</c:v>
                </c:pt>
                <c:pt idx="39">
                  <c:v>43.011832481958969</c:v>
                </c:pt>
                <c:pt idx="40">
                  <c:v>44.012116273412794</c:v>
                </c:pt>
                <c:pt idx="41">
                  <c:v>45.012396010702986</c:v>
                </c:pt>
                <c:pt idx="42">
                  <c:v>46.012679802156811</c:v>
                </c:pt>
                <c:pt idx="43">
                  <c:v>47.012963593610628</c:v>
                </c:pt>
                <c:pt idx="44">
                  <c:v>48.013247385064453</c:v>
                </c:pt>
                <c:pt idx="45">
                  <c:v>49.013535230681903</c:v>
                </c:pt>
                <c:pt idx="46">
                  <c:v>50.013810913808477</c:v>
                </c:pt>
                <c:pt idx="47">
                  <c:v>51.014094705262295</c:v>
                </c:pt>
                <c:pt idx="48">
                  <c:v>52.01437849671612</c:v>
                </c:pt>
                <c:pt idx="49">
                  <c:v>53.014646071515443</c:v>
                </c:pt>
                <c:pt idx="50">
                  <c:v>54.014937971296519</c:v>
                </c:pt>
                <c:pt idx="51">
                  <c:v>55.015217708586718</c:v>
                </c:pt>
                <c:pt idx="52">
                  <c:v>56.015501500040536</c:v>
                </c:pt>
                <c:pt idx="53">
                  <c:v>57.015789345657986</c:v>
                </c:pt>
                <c:pt idx="54">
                  <c:v>58.016056920457309</c:v>
                </c:pt>
                <c:pt idx="55">
                  <c:v>59.016344766074759</c:v>
                </c:pt>
                <c:pt idx="56">
                  <c:v>60.016628557528584</c:v>
                </c:pt>
                <c:pt idx="57">
                  <c:v>61.016904240655144</c:v>
                </c:pt>
                <c:pt idx="58">
                  <c:v>62.017192086272594</c:v>
                </c:pt>
                <c:pt idx="59">
                  <c:v>63.017471823562794</c:v>
                </c:pt>
                <c:pt idx="60">
                  <c:v>64.017751560852986</c:v>
                </c:pt>
                <c:pt idx="61">
                  <c:v>65.018043460634061</c:v>
                </c:pt>
                <c:pt idx="62">
                  <c:v>66.018319143760635</c:v>
                </c:pt>
                <c:pt idx="63">
                  <c:v>67.018598881050835</c:v>
                </c:pt>
                <c:pt idx="64">
                  <c:v>68.01889078083191</c:v>
                </c:pt>
                <c:pt idx="65">
                  <c:v>69.019166463958484</c:v>
                </c:pt>
                <c:pt idx="66">
                  <c:v>70.019446201248684</c:v>
                </c:pt>
                <c:pt idx="67">
                  <c:v>71.019725938538869</c:v>
                </c:pt>
                <c:pt idx="68">
                  <c:v>72.020009729992694</c:v>
                </c:pt>
                <c:pt idx="69">
                  <c:v>73.020293521446519</c:v>
                </c:pt>
                <c:pt idx="70">
                  <c:v>74.020573258736718</c:v>
                </c:pt>
                <c:pt idx="71">
                  <c:v>75.020857050190543</c:v>
                </c:pt>
                <c:pt idx="72">
                  <c:v>76.021140841644367</c:v>
                </c:pt>
                <c:pt idx="73">
                  <c:v>77.021420578934567</c:v>
                </c:pt>
                <c:pt idx="74">
                  <c:v>78.021700316224752</c:v>
                </c:pt>
                <c:pt idx="75">
                  <c:v>79.021992216005842</c:v>
                </c:pt>
                <c:pt idx="76">
                  <c:v>80.022267899132402</c:v>
                </c:pt>
                <c:pt idx="77">
                  <c:v>81.022547636422601</c:v>
                </c:pt>
                <c:pt idx="78">
                  <c:v>82.022827373712801</c:v>
                </c:pt>
                <c:pt idx="79">
                  <c:v>83.023119273493876</c:v>
                </c:pt>
                <c:pt idx="80">
                  <c:v>84.023399010784061</c:v>
                </c:pt>
                <c:pt idx="81">
                  <c:v>85.023674693910664</c:v>
                </c:pt>
                <c:pt idx="82">
                  <c:v>86.023962539528114</c:v>
                </c:pt>
                <c:pt idx="83">
                  <c:v>87.024238222654674</c:v>
                </c:pt>
                <c:pt idx="84">
                  <c:v>88.024530122435749</c:v>
                </c:pt>
                <c:pt idx="85">
                  <c:v>89.024805805562323</c:v>
                </c:pt>
                <c:pt idx="86">
                  <c:v>90.025089597016134</c:v>
                </c:pt>
                <c:pt idx="87">
                  <c:v>91.025361225979083</c:v>
                </c:pt>
                <c:pt idx="88">
                  <c:v>92.025649071596533</c:v>
                </c:pt>
                <c:pt idx="89">
                  <c:v>93.025928808886732</c:v>
                </c:pt>
                <c:pt idx="90">
                  <c:v>94.026216654504168</c:v>
                </c:pt>
                <c:pt idx="91">
                  <c:v>95.026496391794367</c:v>
                </c:pt>
                <c:pt idx="92">
                  <c:v>96.026780183248206</c:v>
                </c:pt>
                <c:pt idx="93">
                  <c:v>97.027059920538406</c:v>
                </c:pt>
                <c:pt idx="94">
                  <c:v>98.027335603664966</c:v>
                </c:pt>
                <c:pt idx="95">
                  <c:v>99.027623449282416</c:v>
                </c:pt>
                <c:pt idx="96">
                  <c:v>100.02790724073624</c:v>
                </c:pt>
                <c:pt idx="97">
                  <c:v>101.02818697802644</c:v>
                </c:pt>
                <c:pt idx="98">
                  <c:v>102.02847076948026</c:v>
                </c:pt>
                <c:pt idx="99">
                  <c:v>103.02875050677045</c:v>
                </c:pt>
                <c:pt idx="100">
                  <c:v>104.02903024406065</c:v>
                </c:pt>
                <c:pt idx="101">
                  <c:v>105.02931403551447</c:v>
                </c:pt>
                <c:pt idx="102">
                  <c:v>106.0295978269683</c:v>
                </c:pt>
                <c:pt idx="103">
                  <c:v>107.0298775642585</c:v>
                </c:pt>
                <c:pt idx="104">
                  <c:v>108.03016946403959</c:v>
                </c:pt>
                <c:pt idx="105">
                  <c:v>109.03044109300251</c:v>
                </c:pt>
                <c:pt idx="106">
                  <c:v>110.0307329927836</c:v>
                </c:pt>
                <c:pt idx="107">
                  <c:v>111.03100867591016</c:v>
                </c:pt>
                <c:pt idx="108">
                  <c:v>112.03128841320036</c:v>
                </c:pt>
                <c:pt idx="109">
                  <c:v>113.03157220465418</c:v>
                </c:pt>
                <c:pt idx="110">
                  <c:v>114.03185194194438</c:v>
                </c:pt>
                <c:pt idx="111">
                  <c:v>115.03214384172546</c:v>
                </c:pt>
                <c:pt idx="112">
                  <c:v>116.03241547068839</c:v>
                </c:pt>
                <c:pt idx="113">
                  <c:v>117.03270331630584</c:v>
                </c:pt>
                <c:pt idx="114">
                  <c:v>118.03297899943243</c:v>
                </c:pt>
                <c:pt idx="115">
                  <c:v>119.03326684504988</c:v>
                </c:pt>
                <c:pt idx="116">
                  <c:v>120.03354252817644</c:v>
                </c:pt>
                <c:pt idx="117">
                  <c:v>121.03383037379389</c:v>
                </c:pt>
                <c:pt idx="118">
                  <c:v>122.03411011108409</c:v>
                </c:pt>
                <c:pt idx="119">
                  <c:v>123.03439390253791</c:v>
                </c:pt>
                <c:pt idx="120">
                  <c:v>124.0346736398281</c:v>
                </c:pt>
                <c:pt idx="121">
                  <c:v>125.03495743128192</c:v>
                </c:pt>
                <c:pt idx="122">
                  <c:v>126.03524122273575</c:v>
                </c:pt>
                <c:pt idx="123">
                  <c:v>127.03552096002595</c:v>
                </c:pt>
              </c:numCache>
            </c:numRef>
          </c:xVal>
          <c:yVal>
            <c:numRef>
              <c:f>'Y Locations'!$AO$9:$AO$132</c:f>
              <c:numCache>
                <c:formatCode>0</c:formatCode>
                <c:ptCount val="124"/>
                <c:pt idx="0">
                  <c:v>2.5356818181933614</c:v>
                </c:pt>
                <c:pt idx="1">
                  <c:v>3.3456818182086865</c:v>
                </c:pt>
                <c:pt idx="2">
                  <c:v>3.8556558391237594</c:v>
                </c:pt>
                <c:pt idx="3">
                  <c:v>3.9656309911576697</c:v>
                </c:pt>
                <c:pt idx="4">
                  <c:v>3.3656818182050938</c:v>
                </c:pt>
                <c:pt idx="5">
                  <c:v>3.1256818181811288</c:v>
                </c:pt>
                <c:pt idx="6">
                  <c:v>3.4856818181920879</c:v>
                </c:pt>
                <c:pt idx="7">
                  <c:v>2.3956818181916333</c:v>
                </c:pt>
                <c:pt idx="8">
                  <c:v>2.5055295194918168</c:v>
                </c:pt>
                <c:pt idx="9">
                  <c:v>3.7155041242024049</c:v>
                </c:pt>
                <c:pt idx="10">
                  <c:v>1.5754792397390656</c:v>
                </c:pt>
                <c:pt idx="11">
                  <c:v>-6.8645459001074327</c:v>
                </c:pt>
                <c:pt idx="12">
                  <c:v>-8.7545718792056384</c:v>
                </c:pt>
                <c:pt idx="13">
                  <c:v>-11.844597019064508</c:v>
                </c:pt>
                <c:pt idx="14">
                  <c:v>-6.8346216116179699</c:v>
                </c:pt>
                <c:pt idx="15">
                  <c:v>1.8753529566076463</c:v>
                </c:pt>
                <c:pt idx="16">
                  <c:v>3.2353269775283131</c:v>
                </c:pt>
                <c:pt idx="17">
                  <c:v>2.5453012538624704</c:v>
                </c:pt>
                <c:pt idx="18">
                  <c:v>1.1552764058888769</c:v>
                </c:pt>
                <c:pt idx="19">
                  <c:v>3.8152515579213775</c:v>
                </c:pt>
                <c:pt idx="20">
                  <c:v>4.2752258342574443</c:v>
                </c:pt>
                <c:pt idx="21">
                  <c:v>4.1852001105699106</c:v>
                </c:pt>
                <c:pt idx="22">
                  <c:v>5.7451746788190832</c:v>
                </c:pt>
                <c:pt idx="23">
                  <c:v>4.0551495389534846</c:v>
                </c:pt>
                <c:pt idx="24">
                  <c:v>3.7651238517717953</c:v>
                </c:pt>
                <c:pt idx="25">
                  <c:v>1.7750987118873711</c:v>
                </c:pt>
                <c:pt idx="26">
                  <c:v>1.9350732801166703</c:v>
                </c:pt>
                <c:pt idx="27">
                  <c:v>1.6450478483700266</c:v>
                </c:pt>
                <c:pt idx="28">
                  <c:v>0.35502270850019979</c:v>
                </c:pt>
                <c:pt idx="29">
                  <c:v>0.21499727672499702</c:v>
                </c:pt>
                <c:pt idx="30">
                  <c:v>1.0249721368489402</c:v>
                </c:pt>
                <c:pt idx="31">
                  <c:v>-8.9650538787161835</c:v>
                </c:pt>
                <c:pt idx="32">
                  <c:v>-11.155078726687456</c:v>
                </c:pt>
                <c:pt idx="33">
                  <c:v>2.3048955496470183</c:v>
                </c:pt>
                <c:pt idx="34">
                  <c:v>1.0148707016908416</c:v>
                </c:pt>
                <c:pt idx="35">
                  <c:v>2.624844430695584</c:v>
                </c:pt>
                <c:pt idx="36">
                  <c:v>1.7348195827294939</c:v>
                </c:pt>
                <c:pt idx="37">
                  <c:v>1.9947938590718817</c:v>
                </c:pt>
                <c:pt idx="38">
                  <c:v>1.2547687191910954</c:v>
                </c:pt>
                <c:pt idx="39">
                  <c:v>1.014743287436902</c:v>
                </c:pt>
                <c:pt idx="40">
                  <c:v>22.224717563750914</c:v>
                </c:pt>
                <c:pt idx="41">
                  <c:v>19.834692131986852</c:v>
                </c:pt>
                <c:pt idx="42">
                  <c:v>0.79466761241110984</c:v>
                </c:pt>
                <c:pt idx="43">
                  <c:v>0.45464207118617761</c:v>
                </c:pt>
                <c:pt idx="44">
                  <c:v>1.6646168948211466</c:v>
                </c:pt>
                <c:pt idx="45">
                  <c:v>1.3745913535786611</c:v>
                </c:pt>
                <c:pt idx="46">
                  <c:v>0.9845661772221348</c:v>
                </c:pt>
                <c:pt idx="47">
                  <c:v>2.9945406360091624</c:v>
                </c:pt>
                <c:pt idx="48">
                  <c:v>1.4245150947728433</c:v>
                </c:pt>
                <c:pt idx="49">
                  <c:v>1.1144895535296939</c:v>
                </c:pt>
                <c:pt idx="50">
                  <c:v>1.024463647433218</c:v>
                </c:pt>
                <c:pt idx="51">
                  <c:v>0.38443883596551398</c:v>
                </c:pt>
                <c:pt idx="52">
                  <c:v>1.4444132947122519</c:v>
                </c:pt>
                <c:pt idx="53">
                  <c:v>1.0543877534898654</c:v>
                </c:pt>
                <c:pt idx="54">
                  <c:v>0.56436367176442914</c:v>
                </c:pt>
                <c:pt idx="55">
                  <c:v>12.424337400772128</c:v>
                </c:pt>
                <c:pt idx="56">
                  <c:v>11.884312224416419</c:v>
                </c:pt>
                <c:pt idx="57">
                  <c:v>0.69428668319157794</c:v>
                </c:pt>
                <c:pt idx="58">
                  <c:v>1.504260777072683</c:v>
                </c:pt>
                <c:pt idx="59">
                  <c:v>2.8142366953485656</c:v>
                </c:pt>
                <c:pt idx="60">
                  <c:v>5.4342107892425773</c:v>
                </c:pt>
                <c:pt idx="61">
                  <c:v>15.734185248025703</c:v>
                </c:pt>
                <c:pt idx="62">
                  <c:v>-1.0558395634600535</c:v>
                </c:pt>
                <c:pt idx="63">
                  <c:v>-3.4958654695821307</c:v>
                </c:pt>
                <c:pt idx="64">
                  <c:v>-0.28589064592351576</c:v>
                </c:pt>
                <c:pt idx="65">
                  <c:v>1.2240841777314175</c:v>
                </c:pt>
                <c:pt idx="66">
                  <c:v>1.8340579067504841</c:v>
                </c:pt>
                <c:pt idx="67">
                  <c:v>1.2940330952583601</c:v>
                </c:pt>
                <c:pt idx="68">
                  <c:v>1.5540079189137472</c:v>
                </c:pt>
                <c:pt idx="69">
                  <c:v>3.0639816479254014</c:v>
                </c:pt>
                <c:pt idx="70">
                  <c:v>2.4739568364508315</c:v>
                </c:pt>
                <c:pt idx="71">
                  <c:v>2.0839316600947591</c:v>
                </c:pt>
                <c:pt idx="72">
                  <c:v>2.1439064837246358</c:v>
                </c:pt>
                <c:pt idx="73">
                  <c:v>3.5538809425003857</c:v>
                </c:pt>
                <c:pt idx="74">
                  <c:v>3.0638554012610379</c:v>
                </c:pt>
                <c:pt idx="75">
                  <c:v>-10.326169775090715</c:v>
                </c:pt>
                <c:pt idx="76">
                  <c:v>-8.6461953163231691</c:v>
                </c:pt>
                <c:pt idx="77">
                  <c:v>2.7937791424575558</c:v>
                </c:pt>
                <c:pt idx="78">
                  <c:v>3.3037539660883866</c:v>
                </c:pt>
                <c:pt idx="79">
                  <c:v>3.6637287897423194</c:v>
                </c:pt>
                <c:pt idx="80">
                  <c:v>2.1037025187410761</c:v>
                </c:pt>
                <c:pt idx="81">
                  <c:v>2.5836777072837238</c:v>
                </c:pt>
                <c:pt idx="82">
                  <c:v>1.2436525309146456</c:v>
                </c:pt>
                <c:pt idx="83">
                  <c:v>1.5336273545659127</c:v>
                </c:pt>
                <c:pt idx="84">
                  <c:v>1.5636010835900542</c:v>
                </c:pt>
                <c:pt idx="85">
                  <c:v>0.17357590722466032</c:v>
                </c:pt>
                <c:pt idx="86">
                  <c:v>0.2635510957428755</c:v>
                </c:pt>
                <c:pt idx="87">
                  <c:v>-0.85647481035743844</c:v>
                </c:pt>
                <c:pt idx="88">
                  <c:v>-0.39649962183091603</c:v>
                </c:pt>
                <c:pt idx="89">
                  <c:v>0.61347410718346662</c:v>
                </c:pt>
                <c:pt idx="90">
                  <c:v>-0.22655070429951696</c:v>
                </c:pt>
                <c:pt idx="91">
                  <c:v>-0.46657624554954946</c:v>
                </c:pt>
                <c:pt idx="92">
                  <c:v>4.3399307844375734E-2</c:v>
                </c:pt>
                <c:pt idx="93">
                  <c:v>0.10337340174844645</c:v>
                </c:pt>
                <c:pt idx="94">
                  <c:v>0.71334822540192366</c:v>
                </c:pt>
                <c:pt idx="95">
                  <c:v>-2.7766776807169249</c:v>
                </c:pt>
                <c:pt idx="96">
                  <c:v>-1.6067028570666855</c:v>
                </c:pt>
                <c:pt idx="97">
                  <c:v>-2.456728398306617</c:v>
                </c:pt>
                <c:pt idx="98">
                  <c:v>-1.5467535746529579</c:v>
                </c:pt>
                <c:pt idx="99">
                  <c:v>-1.1867783861390775</c:v>
                </c:pt>
                <c:pt idx="100">
                  <c:v>-3.0268042922264575</c:v>
                </c:pt>
                <c:pt idx="101">
                  <c:v>-3.8168298334573469</c:v>
                </c:pt>
                <c:pt idx="102">
                  <c:v>-1.2568550098190583</c:v>
                </c:pt>
                <c:pt idx="103">
                  <c:v>-3.1468805510537239</c:v>
                </c:pt>
                <c:pt idx="104">
                  <c:v>-5.3369057274265748</c:v>
                </c:pt>
                <c:pt idx="105">
                  <c:v>-2.0269309037703236</c:v>
                </c:pt>
                <c:pt idx="106">
                  <c:v>-3.2169564450131274</c:v>
                </c:pt>
                <c:pt idx="107">
                  <c:v>-3.1069819862191421</c:v>
                </c:pt>
                <c:pt idx="108">
                  <c:v>-3.4470071625882204</c:v>
                </c:pt>
                <c:pt idx="109">
                  <c:v>-2.5070334335639979</c:v>
                </c:pt>
                <c:pt idx="110">
                  <c:v>-0.8770578801826856</c:v>
                </c:pt>
                <c:pt idx="111">
                  <c:v>-3.4670841511563895</c:v>
                </c:pt>
                <c:pt idx="112">
                  <c:v>-3.6571089626313222</c:v>
                </c:pt>
                <c:pt idx="113">
                  <c:v>-1.6471341389891228</c:v>
                </c:pt>
                <c:pt idx="114">
                  <c:v>-1.437159680209553</c:v>
                </c:pt>
                <c:pt idx="115">
                  <c:v>-1.537184856583397</c:v>
                </c:pt>
                <c:pt idx="116">
                  <c:v>-0.9172111275516075</c:v>
                </c:pt>
                <c:pt idx="117">
                  <c:v>-2.9072355741692748</c:v>
                </c:pt>
                <c:pt idx="118">
                  <c:v>-4.6972614802646602</c:v>
                </c:pt>
                <c:pt idx="119">
                  <c:v>-2.8872862917636963</c:v>
                </c:pt>
                <c:pt idx="120">
                  <c:v>-3.9773121978647206</c:v>
                </c:pt>
                <c:pt idx="121">
                  <c:v>-4.6173370093406083</c:v>
                </c:pt>
                <c:pt idx="122">
                  <c:v>-4.5073629154440864</c:v>
                </c:pt>
                <c:pt idx="123">
                  <c:v>-6.8473880917933831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F43-4D08-B65F-7E51D76AA3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26845120"/>
        <c:axId val="1510635088"/>
      </c:scatterChart>
      <c:valAx>
        <c:axId val="13268451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Triplet</a:t>
                </a:r>
                <a:r>
                  <a:rPr lang="en-US" baseline="0"/>
                  <a:t> #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10635088"/>
        <c:crossesAt val="-10"/>
        <c:crossBetween val="midCat"/>
      </c:valAx>
      <c:valAx>
        <c:axId val="1510635088"/>
        <c:scaling>
          <c:orientation val="minMax"/>
          <c:max val="50"/>
          <c:min val="-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(um)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2684512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19049</xdr:colOff>
      <xdr:row>23</xdr:row>
      <xdr:rowOff>28575</xdr:rowOff>
    </xdr:from>
    <xdr:to>
      <xdr:col>38</xdr:col>
      <xdr:colOff>133350</xdr:colOff>
      <xdr:row>37</xdr:row>
      <xdr:rowOff>104775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B6824B0F-780E-9876-CD28-8D92E35EBE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66792</xdr:colOff>
      <xdr:row>7</xdr:row>
      <xdr:rowOff>4762</xdr:rowOff>
    </xdr:from>
    <xdr:to>
      <xdr:col>38</xdr:col>
      <xdr:colOff>152400</xdr:colOff>
      <xdr:row>22</xdr:row>
      <xdr:rowOff>123065</xdr:rowOff>
    </xdr:to>
    <xdr:grpSp>
      <xdr:nvGrpSpPr>
        <xdr:cNvPr id="11" name="Group 10">
          <a:extLst>
            <a:ext uri="{FF2B5EF4-FFF2-40B4-BE49-F238E27FC236}">
              <a16:creationId xmlns:a16="http://schemas.microsoft.com/office/drawing/2014/main" id="{3E628088-BF24-E022-E463-347DDB67257C}"/>
            </a:ext>
          </a:extLst>
        </xdr:cNvPr>
        <xdr:cNvGrpSpPr/>
      </xdr:nvGrpSpPr>
      <xdr:grpSpPr>
        <a:xfrm>
          <a:off x="4943592" y="1338262"/>
          <a:ext cx="18564108" cy="2975803"/>
          <a:chOff x="786019" y="700087"/>
          <a:chExt cx="18292556" cy="2967038"/>
        </a:xfrm>
      </xdr:grpSpPr>
      <xdr:graphicFrame macro="">
        <xdr:nvGraphicFramePr>
          <xdr:cNvPr id="2" name="Chart 1">
            <a:extLst>
              <a:ext uri="{FF2B5EF4-FFF2-40B4-BE49-F238E27FC236}">
                <a16:creationId xmlns:a16="http://schemas.microsoft.com/office/drawing/2014/main" id="{2179D4BF-4FE3-D898-0D19-27B0A768F612}"/>
              </a:ext>
            </a:extLst>
          </xdr:cNvPr>
          <xdr:cNvGraphicFramePr/>
        </xdr:nvGraphicFramePr>
        <xdr:xfrm>
          <a:off x="9324975" y="700087"/>
          <a:ext cx="9753600" cy="2967038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cxnSp macro="">
        <xdr:nvCxnSpPr>
          <xdr:cNvPr id="13" name="Straight Connector 12">
            <a:extLst>
              <a:ext uri="{FF2B5EF4-FFF2-40B4-BE49-F238E27FC236}">
                <a16:creationId xmlns:a16="http://schemas.microsoft.com/office/drawing/2014/main" id="{51C8A069-9F5D-410E-B37E-93C2BB9AB492}"/>
              </a:ext>
            </a:extLst>
          </xdr:cNvPr>
          <xdr:cNvCxnSpPr/>
        </xdr:nvCxnSpPr>
        <xdr:spPr>
          <a:xfrm flipV="1">
            <a:off x="786019" y="1034278"/>
            <a:ext cx="18601" cy="36935"/>
          </a:xfrm>
          <a:prstGeom prst="line">
            <a:avLst/>
          </a:prstGeom>
          <a:ln>
            <a:prstDash val="dashDot"/>
          </a:ln>
        </xdr:spPr>
        <xdr:style>
          <a:lnRef idx="2">
            <a:schemeClr val="dk1"/>
          </a:lnRef>
          <a:fillRef idx="0">
            <a:schemeClr val="dk1"/>
          </a:fillRef>
          <a:effectRef idx="1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22</xdr:col>
      <xdr:colOff>38100</xdr:colOff>
      <xdr:row>39</xdr:row>
      <xdr:rowOff>161925</xdr:rowOff>
    </xdr:from>
    <xdr:to>
      <xdr:col>38</xdr:col>
      <xdr:colOff>171450</xdr:colOff>
      <xdr:row>54</xdr:row>
      <xdr:rowOff>47625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F4D78633-BAF1-CCC6-3C26-FDA8A4F8F3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56</xdr:row>
      <xdr:rowOff>9525</xdr:rowOff>
    </xdr:from>
    <xdr:to>
      <xdr:col>38</xdr:col>
      <xdr:colOff>133350</xdr:colOff>
      <xdr:row>70</xdr:row>
      <xdr:rowOff>85725</xdr:rowOff>
    </xdr:to>
    <xdr:grpSp>
      <xdr:nvGrpSpPr>
        <xdr:cNvPr id="8" name="Group 7">
          <a:extLst>
            <a:ext uri="{FF2B5EF4-FFF2-40B4-BE49-F238E27FC236}">
              <a16:creationId xmlns:a16="http://schemas.microsoft.com/office/drawing/2014/main" id="{61488E5E-2C57-353A-4F4D-4E7017BD0666}"/>
            </a:ext>
          </a:extLst>
        </xdr:cNvPr>
        <xdr:cNvGrpSpPr/>
      </xdr:nvGrpSpPr>
      <xdr:grpSpPr>
        <a:xfrm>
          <a:off x="13601700" y="10677525"/>
          <a:ext cx="9886950" cy="2743200"/>
          <a:chOff x="13620750" y="10687050"/>
          <a:chExt cx="9886950" cy="2743200"/>
        </a:xfrm>
      </xdr:grpSpPr>
      <xdr:graphicFrame macro="">
        <xdr:nvGraphicFramePr>
          <xdr:cNvPr id="3" name="Chart 2">
            <a:extLst>
              <a:ext uri="{FF2B5EF4-FFF2-40B4-BE49-F238E27FC236}">
                <a16:creationId xmlns:a16="http://schemas.microsoft.com/office/drawing/2014/main" id="{F6DE20C3-600F-462A-B2D5-2536DBE5D54A}"/>
              </a:ext>
            </a:extLst>
          </xdr:cNvPr>
          <xdr:cNvGraphicFramePr>
            <a:graphicFrameLocks/>
          </xdr:cNvGraphicFramePr>
        </xdr:nvGraphicFramePr>
        <xdr:xfrm>
          <a:off x="13620750" y="10687050"/>
          <a:ext cx="9886950" cy="27432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  <xdr:cxnSp macro="">
        <xdr:nvCxnSpPr>
          <xdr:cNvPr id="5" name="Straight Connector 4">
            <a:extLst>
              <a:ext uri="{FF2B5EF4-FFF2-40B4-BE49-F238E27FC236}">
                <a16:creationId xmlns:a16="http://schemas.microsoft.com/office/drawing/2014/main" id="{161528FA-6E88-9C62-4A0F-6CA13EF14BE1}"/>
              </a:ext>
            </a:extLst>
          </xdr:cNvPr>
          <xdr:cNvCxnSpPr/>
        </xdr:nvCxnSpPr>
        <xdr:spPr>
          <a:xfrm flipH="1">
            <a:off x="16297275" y="11344275"/>
            <a:ext cx="9525" cy="1600200"/>
          </a:xfrm>
          <a:prstGeom prst="line">
            <a:avLst/>
          </a:prstGeom>
          <a:ln>
            <a:solidFill>
              <a:srgbClr val="FF0000"/>
            </a:solidFill>
            <a:prstDash val="dashDot"/>
          </a:ln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  <xdr:cxnSp macro="">
        <xdr:nvCxnSpPr>
          <xdr:cNvPr id="6" name="Straight Connector 5">
            <a:extLst>
              <a:ext uri="{FF2B5EF4-FFF2-40B4-BE49-F238E27FC236}">
                <a16:creationId xmlns:a16="http://schemas.microsoft.com/office/drawing/2014/main" id="{904BD849-9F14-49A6-A854-486A87C87D89}"/>
              </a:ext>
            </a:extLst>
          </xdr:cNvPr>
          <xdr:cNvCxnSpPr/>
        </xdr:nvCxnSpPr>
        <xdr:spPr>
          <a:xfrm flipH="1">
            <a:off x="18440400" y="11363325"/>
            <a:ext cx="9525" cy="1600200"/>
          </a:xfrm>
          <a:prstGeom prst="line">
            <a:avLst/>
          </a:prstGeom>
          <a:ln>
            <a:solidFill>
              <a:srgbClr val="FF0000"/>
            </a:solidFill>
            <a:prstDash val="dashDot"/>
          </a:ln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  <xdr:cxnSp macro="">
        <xdr:nvCxnSpPr>
          <xdr:cNvPr id="7" name="Straight Connector 6">
            <a:extLst>
              <a:ext uri="{FF2B5EF4-FFF2-40B4-BE49-F238E27FC236}">
                <a16:creationId xmlns:a16="http://schemas.microsoft.com/office/drawing/2014/main" id="{F05526D7-77BE-4328-88F8-B341AF296B7B}"/>
              </a:ext>
            </a:extLst>
          </xdr:cNvPr>
          <xdr:cNvCxnSpPr/>
        </xdr:nvCxnSpPr>
        <xdr:spPr>
          <a:xfrm flipH="1">
            <a:off x="20621625" y="11344275"/>
            <a:ext cx="9525" cy="1600200"/>
          </a:xfrm>
          <a:prstGeom prst="line">
            <a:avLst/>
          </a:prstGeom>
          <a:ln>
            <a:solidFill>
              <a:srgbClr val="FF0000"/>
            </a:solidFill>
            <a:prstDash val="dashDot"/>
          </a:ln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54C22F-6893-4003-A2B6-B3CA7BD1D3F6}">
  <dimension ref="D2:O135"/>
  <sheetViews>
    <sheetView topLeftCell="A34" zoomScaleNormal="100" workbookViewId="0">
      <selection activeCell="D4" sqref="D4"/>
    </sheetView>
  </sheetViews>
  <sheetFormatPr defaultRowHeight="15" x14ac:dyDescent="0.25"/>
  <cols>
    <col min="4" max="5" width="9.28515625" bestFit="1" customWidth="1"/>
    <col min="6" max="6" width="9.5703125" bestFit="1" customWidth="1"/>
    <col min="10" max="10" width="9.5703125" bestFit="1" customWidth="1"/>
    <col min="11" max="12" width="9.28515625" bestFit="1" customWidth="1"/>
    <col min="13" max="13" width="9.5703125" bestFit="1" customWidth="1"/>
  </cols>
  <sheetData>
    <row r="2" spans="4:15" x14ac:dyDescent="0.25">
      <c r="D2" s="2" t="s">
        <v>3</v>
      </c>
      <c r="H2" s="2" t="s">
        <v>4</v>
      </c>
      <c r="L2" s="2" t="s">
        <v>5</v>
      </c>
    </row>
    <row r="3" spans="4:15" x14ac:dyDescent="0.25">
      <c r="D3" s="1" t="s">
        <v>0</v>
      </c>
      <c r="E3" s="1" t="s">
        <v>1</v>
      </c>
      <c r="F3" s="1" t="s">
        <v>2</v>
      </c>
      <c r="H3" s="1" t="s">
        <v>0</v>
      </c>
      <c r="I3" s="1" t="s">
        <v>1</v>
      </c>
      <c r="J3" s="1" t="s">
        <v>2</v>
      </c>
    </row>
    <row r="4" spans="4:15" x14ac:dyDescent="0.25">
      <c r="D4" s="3">
        <v>68.020200000000003</v>
      </c>
      <c r="E4" s="3">
        <v>224.0001</v>
      </c>
      <c r="F4" s="3">
        <v>13.058199999999999</v>
      </c>
      <c r="H4" s="3">
        <v>86.984300000000005</v>
      </c>
      <c r="I4" s="3">
        <v>224.02600000000001</v>
      </c>
      <c r="J4" s="3">
        <v>13.013999999999999</v>
      </c>
      <c r="L4">
        <f t="shared" ref="L4:L35" si="0">H4-D4</f>
        <v>18.964100000000002</v>
      </c>
      <c r="M4">
        <f>STDEV(L4:L135)</f>
        <v>1.3114804269403556E-2</v>
      </c>
      <c r="O4" s="3">
        <f>AVERAGE(D4,H4)-77.5</f>
        <v>2.250000000003638E-3</v>
      </c>
    </row>
    <row r="5" spans="4:15" x14ac:dyDescent="0.25">
      <c r="D5" s="3">
        <v>67.878399999999999</v>
      </c>
      <c r="E5" s="3">
        <v>223.99789999999999</v>
      </c>
      <c r="F5" s="3">
        <v>37.723300000000002</v>
      </c>
      <c r="H5" s="3">
        <v>86.8416</v>
      </c>
      <c r="I5" s="3">
        <v>224.02420000000001</v>
      </c>
      <c r="J5" s="3">
        <v>37.677500000000002</v>
      </c>
      <c r="L5" s="3">
        <f t="shared" si="0"/>
        <v>18.963200000000001</v>
      </c>
      <c r="O5" s="3">
        <f t="shared" ref="O5:O68" si="1">AVERAGE(D5,H5)-77.5</f>
        <v>-0.14000000000000057</v>
      </c>
    </row>
    <row r="6" spans="4:15" x14ac:dyDescent="0.25">
      <c r="D6" s="3">
        <v>67.900999999999996</v>
      </c>
      <c r="E6" s="3">
        <v>223.99420000000001</v>
      </c>
      <c r="F6" s="3">
        <v>62.395600000000002</v>
      </c>
      <c r="H6" s="3">
        <v>86.978300000000004</v>
      </c>
      <c r="I6" s="3">
        <v>224.0256</v>
      </c>
      <c r="J6" s="3">
        <v>62.344499999999996</v>
      </c>
      <c r="L6" s="3">
        <f t="shared" si="0"/>
        <v>19.077300000000008</v>
      </c>
      <c r="O6" s="3">
        <f t="shared" si="1"/>
        <v>-6.0349999999999682E-2</v>
      </c>
    </row>
    <row r="7" spans="4:15" x14ac:dyDescent="0.25">
      <c r="D7" s="3">
        <v>67.9876</v>
      </c>
      <c r="E7" s="3">
        <v>223.99700000000001</v>
      </c>
      <c r="F7" s="3">
        <v>87.052999999999997</v>
      </c>
      <c r="H7" s="3">
        <v>86.931799999999996</v>
      </c>
      <c r="I7" s="3">
        <v>224.02340000000001</v>
      </c>
      <c r="J7" s="3">
        <v>87.008399999999995</v>
      </c>
      <c r="L7" s="3">
        <f t="shared" si="0"/>
        <v>18.944199999999995</v>
      </c>
      <c r="O7" s="3">
        <f t="shared" si="1"/>
        <v>-4.0300000000002001E-2</v>
      </c>
    </row>
    <row r="8" spans="4:15" x14ac:dyDescent="0.25">
      <c r="D8" s="3">
        <v>67.865600000000001</v>
      </c>
      <c r="E8" s="3">
        <v>223.99690000000001</v>
      </c>
      <c r="F8" s="3">
        <v>111.7197</v>
      </c>
      <c r="H8" s="3">
        <v>86.834900000000005</v>
      </c>
      <c r="I8" s="3">
        <v>224.02510000000001</v>
      </c>
      <c r="J8" s="3">
        <v>111.6717</v>
      </c>
      <c r="L8" s="3">
        <f t="shared" si="0"/>
        <v>18.969300000000004</v>
      </c>
      <c r="O8" s="3">
        <f t="shared" si="1"/>
        <v>-0.14974999999999739</v>
      </c>
    </row>
    <row r="9" spans="4:15" x14ac:dyDescent="0.25">
      <c r="D9" s="3">
        <v>67.750500000000002</v>
      </c>
      <c r="E9" s="3">
        <v>223.99549999999999</v>
      </c>
      <c r="F9" s="3">
        <v>136.38740000000001</v>
      </c>
      <c r="H9" s="3">
        <v>86.717200000000005</v>
      </c>
      <c r="I9" s="3">
        <v>224.02189999999999</v>
      </c>
      <c r="J9" s="3">
        <v>136.33580000000001</v>
      </c>
      <c r="L9" s="3">
        <f t="shared" si="0"/>
        <v>18.966700000000003</v>
      </c>
      <c r="O9" s="3">
        <f t="shared" si="1"/>
        <v>-0.26614999999999611</v>
      </c>
    </row>
    <row r="10" spans="4:15" x14ac:dyDescent="0.25">
      <c r="D10" s="3">
        <v>67.793499999999995</v>
      </c>
      <c r="E10" s="3">
        <v>223.99610000000001</v>
      </c>
      <c r="F10" s="3">
        <v>161.0497</v>
      </c>
      <c r="H10" s="3">
        <v>86.741699999999994</v>
      </c>
      <c r="I10" s="3">
        <v>224.023</v>
      </c>
      <c r="J10" s="3">
        <v>161.0026</v>
      </c>
      <c r="L10" s="3">
        <f t="shared" si="0"/>
        <v>18.9482</v>
      </c>
      <c r="O10" s="3">
        <f t="shared" si="1"/>
        <v>-0.2324000000000126</v>
      </c>
    </row>
    <row r="11" spans="4:15" x14ac:dyDescent="0.25">
      <c r="D11" s="3">
        <v>67.822400000000002</v>
      </c>
      <c r="E11" s="3">
        <v>223.99549999999999</v>
      </c>
      <c r="F11" s="3">
        <v>185.7166</v>
      </c>
      <c r="H11" s="3">
        <v>86.791399999999996</v>
      </c>
      <c r="I11" s="3">
        <v>224.0222</v>
      </c>
      <c r="J11" s="3">
        <v>185.66839999999999</v>
      </c>
      <c r="L11" s="3">
        <f t="shared" si="0"/>
        <v>18.968999999999994</v>
      </c>
      <c r="O11" s="3">
        <f t="shared" si="1"/>
        <v>-0.19310000000000116</v>
      </c>
    </row>
    <row r="12" spans="4:15" x14ac:dyDescent="0.25">
      <c r="D12" s="3">
        <v>67.828599999999994</v>
      </c>
      <c r="E12" s="3">
        <v>223.9967</v>
      </c>
      <c r="F12" s="3">
        <v>210.3801</v>
      </c>
      <c r="H12" s="3">
        <v>86.813100000000006</v>
      </c>
      <c r="I12" s="3">
        <v>224.02289999999999</v>
      </c>
      <c r="J12" s="3">
        <v>210.33420000000001</v>
      </c>
      <c r="L12" s="3">
        <f t="shared" si="0"/>
        <v>18.984500000000011</v>
      </c>
      <c r="O12" s="3">
        <f t="shared" si="1"/>
        <v>-0.17914999999999281</v>
      </c>
    </row>
    <row r="13" spans="4:15" x14ac:dyDescent="0.25">
      <c r="D13" s="3">
        <v>67.876999999999995</v>
      </c>
      <c r="E13" s="3">
        <v>223.9973</v>
      </c>
      <c r="F13" s="3">
        <v>235.0454</v>
      </c>
      <c r="H13" s="3">
        <v>86.857399999999998</v>
      </c>
      <c r="I13" s="3">
        <v>224.02619999999999</v>
      </c>
      <c r="J13" s="3">
        <v>234.99959999999999</v>
      </c>
      <c r="L13" s="3">
        <f t="shared" si="0"/>
        <v>18.980400000000003</v>
      </c>
      <c r="O13" s="3">
        <f t="shared" si="1"/>
        <v>-0.13280000000000314</v>
      </c>
    </row>
    <row r="14" spans="4:15" x14ac:dyDescent="0.25">
      <c r="D14" s="3">
        <v>67.926199999999994</v>
      </c>
      <c r="E14" s="3">
        <v>223.99680000000001</v>
      </c>
      <c r="F14" s="3">
        <v>259.709</v>
      </c>
      <c r="H14" s="3">
        <v>86.8977</v>
      </c>
      <c r="I14" s="3">
        <v>224.023</v>
      </c>
      <c r="J14" s="3">
        <v>259.66480000000001</v>
      </c>
      <c r="L14" s="3">
        <f t="shared" si="0"/>
        <v>18.971500000000006</v>
      </c>
      <c r="O14" s="3">
        <f t="shared" si="1"/>
        <v>-8.8050000000009732E-2</v>
      </c>
    </row>
    <row r="15" spans="4:15" x14ac:dyDescent="0.25">
      <c r="D15" s="3">
        <v>67.950800000000001</v>
      </c>
      <c r="E15" s="3">
        <v>223.99709999999999</v>
      </c>
      <c r="F15" s="3">
        <v>284.37540000000001</v>
      </c>
      <c r="H15" s="3">
        <v>86.913899999999998</v>
      </c>
      <c r="I15" s="3">
        <v>224.02629999999999</v>
      </c>
      <c r="J15" s="3">
        <v>284.32990000000001</v>
      </c>
      <c r="L15" s="3">
        <f t="shared" si="0"/>
        <v>18.963099999999997</v>
      </c>
      <c r="O15" s="3">
        <f t="shared" si="1"/>
        <v>-6.7650000000000432E-2</v>
      </c>
    </row>
    <row r="16" spans="4:15" x14ac:dyDescent="0.25">
      <c r="D16" s="3">
        <v>67.912599999999998</v>
      </c>
      <c r="E16" s="3">
        <v>223.99680000000001</v>
      </c>
      <c r="F16" s="3">
        <v>309.03960000000001</v>
      </c>
      <c r="H16" s="3">
        <v>86.882400000000004</v>
      </c>
      <c r="I16" s="3">
        <v>224.02420000000001</v>
      </c>
      <c r="J16" s="3">
        <v>308.9948</v>
      </c>
      <c r="L16" s="3">
        <f t="shared" si="0"/>
        <v>18.969800000000006</v>
      </c>
      <c r="O16" s="3">
        <f t="shared" si="1"/>
        <v>-0.10249999999999204</v>
      </c>
    </row>
    <row r="17" spans="4:15" x14ac:dyDescent="0.25">
      <c r="D17" s="3">
        <v>68.081400000000002</v>
      </c>
      <c r="E17" s="3">
        <v>223.9965</v>
      </c>
      <c r="F17" s="3">
        <v>333.70350000000002</v>
      </c>
      <c r="H17" s="3">
        <v>87.053799999999995</v>
      </c>
      <c r="I17" s="3">
        <v>224.0283</v>
      </c>
      <c r="J17" s="3">
        <v>333.66289999999998</v>
      </c>
      <c r="L17" s="3">
        <f t="shared" si="0"/>
        <v>18.972399999999993</v>
      </c>
      <c r="O17" s="3">
        <f t="shared" si="1"/>
        <v>6.7599999999998772E-2</v>
      </c>
    </row>
    <row r="18" spans="4:15" x14ac:dyDescent="0.25">
      <c r="D18" s="3">
        <v>67.836399999999998</v>
      </c>
      <c r="E18" s="3">
        <v>223.99639999999999</v>
      </c>
      <c r="F18" s="3">
        <v>358.3723</v>
      </c>
      <c r="H18" s="3">
        <v>86.798500000000004</v>
      </c>
      <c r="I18" s="3">
        <v>224.02420000000001</v>
      </c>
      <c r="J18" s="3">
        <v>358.32560000000001</v>
      </c>
      <c r="L18" s="3">
        <f t="shared" si="0"/>
        <v>18.962100000000007</v>
      </c>
      <c r="O18" s="3">
        <f t="shared" si="1"/>
        <v>-0.182549999999992</v>
      </c>
    </row>
    <row r="19" spans="4:15" x14ac:dyDescent="0.25">
      <c r="D19" s="3">
        <v>67.873400000000004</v>
      </c>
      <c r="E19" s="3">
        <v>223.99700000000001</v>
      </c>
      <c r="F19" s="3">
        <v>383.0369</v>
      </c>
      <c r="H19" s="3">
        <v>86.836500000000001</v>
      </c>
      <c r="I19" s="3">
        <v>224.02420000000001</v>
      </c>
      <c r="J19" s="3">
        <v>382.9898</v>
      </c>
      <c r="L19" s="3">
        <f t="shared" si="0"/>
        <v>18.963099999999997</v>
      </c>
      <c r="O19" s="3">
        <f t="shared" si="1"/>
        <v>-0.14504999999999768</v>
      </c>
    </row>
    <row r="20" spans="4:15" x14ac:dyDescent="0.25">
      <c r="D20" s="3">
        <v>67.870099999999994</v>
      </c>
      <c r="E20" s="3">
        <v>223.99629999999999</v>
      </c>
      <c r="F20" s="3">
        <v>407.70190000000002</v>
      </c>
      <c r="H20" s="3">
        <v>86.823400000000007</v>
      </c>
      <c r="I20" s="3">
        <v>224.0256</v>
      </c>
      <c r="J20" s="3">
        <v>407.65600000000001</v>
      </c>
      <c r="L20" s="3">
        <f t="shared" si="0"/>
        <v>18.953300000000013</v>
      </c>
      <c r="O20" s="3">
        <f t="shared" si="1"/>
        <v>-0.15324999999999989</v>
      </c>
    </row>
    <row r="21" spans="4:15" x14ac:dyDescent="0.25">
      <c r="D21" s="3">
        <v>67.906800000000004</v>
      </c>
      <c r="E21" s="3">
        <v>223.99780000000001</v>
      </c>
      <c r="F21" s="3">
        <v>432.36649999999997</v>
      </c>
      <c r="H21" s="3">
        <v>86.858500000000006</v>
      </c>
      <c r="I21" s="3">
        <v>224.0264</v>
      </c>
      <c r="J21" s="3">
        <v>432.3211</v>
      </c>
      <c r="L21" s="3">
        <f t="shared" si="0"/>
        <v>18.951700000000002</v>
      </c>
      <c r="O21" s="3">
        <f t="shared" si="1"/>
        <v>-0.11734999999998763</v>
      </c>
    </row>
    <row r="22" spans="4:15" x14ac:dyDescent="0.25">
      <c r="D22" s="3">
        <v>67.881299999999996</v>
      </c>
      <c r="E22" s="3">
        <v>223.99639999999999</v>
      </c>
      <c r="F22" s="3">
        <v>457.03250000000003</v>
      </c>
      <c r="H22" s="3">
        <v>86.831900000000005</v>
      </c>
      <c r="I22" s="3">
        <v>224.023</v>
      </c>
      <c r="J22" s="3">
        <v>456.98599999999999</v>
      </c>
      <c r="L22" s="3">
        <f t="shared" si="0"/>
        <v>18.950600000000009</v>
      </c>
      <c r="O22" s="3">
        <f t="shared" si="1"/>
        <v>-0.14339999999999975</v>
      </c>
    </row>
    <row r="23" spans="4:15" x14ac:dyDescent="0.25">
      <c r="D23" s="3">
        <v>67.8536</v>
      </c>
      <c r="E23" s="3">
        <v>223.99719999999999</v>
      </c>
      <c r="F23" s="3">
        <v>481.69810000000001</v>
      </c>
      <c r="H23" s="3">
        <v>86.831400000000002</v>
      </c>
      <c r="I23" s="3">
        <v>224.02440000000001</v>
      </c>
      <c r="J23" s="3">
        <v>481.6506</v>
      </c>
      <c r="L23" s="3">
        <f t="shared" si="0"/>
        <v>18.977800000000002</v>
      </c>
      <c r="O23" s="3">
        <f t="shared" si="1"/>
        <v>-0.15749999999999886</v>
      </c>
    </row>
    <row r="24" spans="4:15" x14ac:dyDescent="0.25">
      <c r="D24" s="3">
        <v>67.839799999999997</v>
      </c>
      <c r="E24" s="3">
        <v>223.99799999999999</v>
      </c>
      <c r="F24" s="3">
        <v>506.36410000000001</v>
      </c>
      <c r="H24" s="3">
        <v>86.791200000000003</v>
      </c>
      <c r="I24" s="3">
        <v>224.02350000000001</v>
      </c>
      <c r="J24" s="3">
        <v>506.31549999999999</v>
      </c>
      <c r="L24" s="3">
        <f t="shared" si="0"/>
        <v>18.951400000000007</v>
      </c>
      <c r="O24" s="3">
        <f t="shared" si="1"/>
        <v>-0.18449999999999989</v>
      </c>
    </row>
    <row r="25" spans="4:15" x14ac:dyDescent="0.25">
      <c r="D25" s="3">
        <v>68.093599999999995</v>
      </c>
      <c r="E25" s="3">
        <v>223.99789999999999</v>
      </c>
      <c r="F25" s="3">
        <v>531.02509999999995</v>
      </c>
      <c r="H25" s="3">
        <v>87.058700000000002</v>
      </c>
      <c r="I25" s="3">
        <v>224.0275</v>
      </c>
      <c r="J25" s="3">
        <v>530.98379999999997</v>
      </c>
      <c r="L25" s="3">
        <f t="shared" si="0"/>
        <v>18.965100000000007</v>
      </c>
      <c r="O25" s="3">
        <f t="shared" si="1"/>
        <v>7.6149999999998386E-2</v>
      </c>
    </row>
    <row r="26" spans="4:15" x14ac:dyDescent="0.25">
      <c r="D26" s="3">
        <v>67.800700000000006</v>
      </c>
      <c r="E26" s="3">
        <v>223.99619999999999</v>
      </c>
      <c r="F26" s="3">
        <v>555.69420000000002</v>
      </c>
      <c r="H26" s="3">
        <v>86.786699999999996</v>
      </c>
      <c r="I26" s="3">
        <v>224.0232</v>
      </c>
      <c r="J26" s="3">
        <v>555.64660000000003</v>
      </c>
      <c r="L26" s="3">
        <f t="shared" si="0"/>
        <v>18.98599999999999</v>
      </c>
      <c r="O26" s="3">
        <f t="shared" si="1"/>
        <v>-0.20629999999999882</v>
      </c>
    </row>
    <row r="27" spans="4:15" x14ac:dyDescent="0.25">
      <c r="D27" s="3">
        <v>67.903400000000005</v>
      </c>
      <c r="E27" s="3">
        <v>223.99780000000001</v>
      </c>
      <c r="F27" s="3">
        <v>580.35820000000001</v>
      </c>
      <c r="H27" s="3">
        <v>86.8797</v>
      </c>
      <c r="I27" s="3">
        <v>224.02520000000001</v>
      </c>
      <c r="J27" s="3">
        <v>580.31209999999999</v>
      </c>
      <c r="L27" s="3">
        <f t="shared" si="0"/>
        <v>18.976299999999995</v>
      </c>
      <c r="O27" s="3">
        <f t="shared" si="1"/>
        <v>-0.10845000000000482</v>
      </c>
    </row>
    <row r="28" spans="4:15" x14ac:dyDescent="0.25">
      <c r="D28" s="3">
        <v>67.825100000000006</v>
      </c>
      <c r="E28" s="3">
        <v>223.99600000000001</v>
      </c>
      <c r="F28" s="3">
        <v>605.02369999999996</v>
      </c>
      <c r="H28" s="3">
        <v>86.801199999999994</v>
      </c>
      <c r="I28" s="3">
        <v>224.02459999999999</v>
      </c>
      <c r="J28" s="3">
        <v>604.97720000000004</v>
      </c>
      <c r="L28" s="3">
        <f t="shared" si="0"/>
        <v>18.976099999999988</v>
      </c>
      <c r="O28" s="3">
        <f t="shared" si="1"/>
        <v>-0.18684999999999263</v>
      </c>
    </row>
    <row r="29" spans="4:15" x14ac:dyDescent="0.25">
      <c r="D29" s="3">
        <v>67.809700000000007</v>
      </c>
      <c r="E29" s="3">
        <v>223.9967</v>
      </c>
      <c r="F29" s="3">
        <v>629.69010000000003</v>
      </c>
      <c r="H29" s="3">
        <v>86.779300000000006</v>
      </c>
      <c r="I29" s="3">
        <v>224.023</v>
      </c>
      <c r="J29" s="3">
        <v>629.6422</v>
      </c>
      <c r="L29" s="3">
        <f t="shared" si="0"/>
        <v>18.9696</v>
      </c>
      <c r="O29" s="3">
        <f t="shared" si="1"/>
        <v>-0.20550000000000068</v>
      </c>
    </row>
    <row r="30" spans="4:15" x14ac:dyDescent="0.25">
      <c r="D30" s="3">
        <v>67.883300000000006</v>
      </c>
      <c r="E30" s="3">
        <v>223.99789999999999</v>
      </c>
      <c r="F30" s="3">
        <v>654.35320000000002</v>
      </c>
      <c r="H30" s="3">
        <v>86.853800000000007</v>
      </c>
      <c r="I30" s="3">
        <v>224.02500000000001</v>
      </c>
      <c r="J30" s="3">
        <v>654.30759999999998</v>
      </c>
      <c r="L30" s="3">
        <f t="shared" si="0"/>
        <v>18.970500000000001</v>
      </c>
      <c r="O30" s="3">
        <f t="shared" si="1"/>
        <v>-0.13145000000000095</v>
      </c>
    </row>
    <row r="31" spans="4:15" x14ac:dyDescent="0.25">
      <c r="D31" s="3">
        <v>67.634299999999996</v>
      </c>
      <c r="E31" s="3">
        <v>223.99639999999999</v>
      </c>
      <c r="F31" s="3">
        <v>679.02089999999998</v>
      </c>
      <c r="H31" s="3">
        <v>86.586600000000004</v>
      </c>
      <c r="I31" s="3">
        <v>224.02279999999999</v>
      </c>
      <c r="J31" s="3">
        <v>678.97080000000005</v>
      </c>
      <c r="L31" s="3">
        <f t="shared" si="0"/>
        <v>18.952300000000008</v>
      </c>
      <c r="O31" s="3">
        <f t="shared" si="1"/>
        <v>-0.38954999999999984</v>
      </c>
    </row>
    <row r="32" spans="4:15" x14ac:dyDescent="0.25">
      <c r="D32" s="3">
        <v>67.793800000000005</v>
      </c>
      <c r="E32" s="3">
        <v>223.99639999999999</v>
      </c>
      <c r="F32" s="3">
        <v>703.68650000000002</v>
      </c>
      <c r="H32" s="3">
        <v>86.7697</v>
      </c>
      <c r="I32" s="3">
        <v>224.02459999999999</v>
      </c>
      <c r="J32" s="3">
        <v>703.63800000000003</v>
      </c>
      <c r="L32" s="3">
        <f t="shared" si="0"/>
        <v>18.975899999999996</v>
      </c>
      <c r="O32" s="3">
        <f t="shared" si="1"/>
        <v>-0.21824999999999761</v>
      </c>
    </row>
    <row r="33" spans="4:15" x14ac:dyDescent="0.25">
      <c r="D33" s="3">
        <v>67.775099999999995</v>
      </c>
      <c r="E33" s="3">
        <v>223.99539999999999</v>
      </c>
      <c r="F33" s="3">
        <v>728.35180000000003</v>
      </c>
      <c r="H33" s="3">
        <v>86.749399999999994</v>
      </c>
      <c r="I33" s="3">
        <v>224.0239</v>
      </c>
      <c r="J33" s="3">
        <v>728.30169999999998</v>
      </c>
      <c r="L33" s="3">
        <f t="shared" si="0"/>
        <v>18.974299999999999</v>
      </c>
      <c r="O33" s="3">
        <f t="shared" si="1"/>
        <v>-0.23775000000000546</v>
      </c>
    </row>
    <row r="34" spans="4:15" x14ac:dyDescent="0.25">
      <c r="D34" s="3">
        <v>67.663899999999998</v>
      </c>
      <c r="E34" s="3">
        <v>223.99680000000001</v>
      </c>
      <c r="F34" s="3">
        <v>753.01729999999998</v>
      </c>
      <c r="H34" s="3">
        <v>86.641599999999997</v>
      </c>
      <c r="I34" s="3">
        <v>224.02330000000001</v>
      </c>
      <c r="J34" s="3">
        <v>752.96669999999995</v>
      </c>
      <c r="L34" s="3">
        <f t="shared" si="0"/>
        <v>18.977699999999999</v>
      </c>
      <c r="O34" s="3">
        <f t="shared" si="1"/>
        <v>-0.3472500000000025</v>
      </c>
    </row>
    <row r="35" spans="4:15" x14ac:dyDescent="0.25">
      <c r="D35" s="3">
        <v>67.780900000000003</v>
      </c>
      <c r="E35" s="3">
        <v>223.9965</v>
      </c>
      <c r="F35" s="3">
        <v>777.68150000000003</v>
      </c>
      <c r="H35" s="3">
        <v>86.745599999999996</v>
      </c>
      <c r="I35" s="3">
        <v>224.02350000000001</v>
      </c>
      <c r="J35" s="3">
        <v>777.63289999999995</v>
      </c>
      <c r="L35" s="3">
        <f t="shared" si="0"/>
        <v>18.964699999999993</v>
      </c>
      <c r="O35" s="3">
        <f t="shared" si="1"/>
        <v>-0.23675000000000068</v>
      </c>
    </row>
    <row r="36" spans="4:15" x14ac:dyDescent="0.25">
      <c r="D36" s="3">
        <v>67.982399999999998</v>
      </c>
      <c r="E36" s="3">
        <v>223.99719999999999</v>
      </c>
      <c r="F36" s="3">
        <v>802.3442</v>
      </c>
      <c r="H36" s="3">
        <v>86.964100000000002</v>
      </c>
      <c r="I36" s="3">
        <v>224.02670000000001</v>
      </c>
      <c r="J36" s="3">
        <v>802.30070000000001</v>
      </c>
      <c r="L36" s="3">
        <f t="shared" ref="L36:L67" si="2">H36-D36</f>
        <v>18.981700000000004</v>
      </c>
      <c r="O36" s="3">
        <f t="shared" si="1"/>
        <v>-2.6749999999992724E-2</v>
      </c>
    </row>
    <row r="37" spans="4:15" x14ac:dyDescent="0.25">
      <c r="D37" s="3">
        <v>67.724800000000002</v>
      </c>
      <c r="E37" s="3">
        <v>223.99770000000001</v>
      </c>
      <c r="F37" s="3">
        <v>827.01210000000003</v>
      </c>
      <c r="H37" s="3">
        <v>86.692999999999998</v>
      </c>
      <c r="I37" s="3">
        <v>224.02269999999999</v>
      </c>
      <c r="J37" s="3">
        <v>826.96249999999998</v>
      </c>
      <c r="L37" s="3">
        <f t="shared" si="2"/>
        <v>18.968199999999996</v>
      </c>
      <c r="O37" s="3">
        <f t="shared" si="1"/>
        <v>-0.29110000000000014</v>
      </c>
    </row>
    <row r="38" spans="4:15" x14ac:dyDescent="0.25">
      <c r="D38" s="3">
        <v>67.846599999999995</v>
      </c>
      <c r="E38" s="3">
        <v>223.99610000000001</v>
      </c>
      <c r="F38" s="3">
        <v>851.67539999999997</v>
      </c>
      <c r="H38" s="3">
        <v>86.8279</v>
      </c>
      <c r="I38" s="3">
        <v>224.02420000000001</v>
      </c>
      <c r="J38" s="3">
        <v>851.63030000000003</v>
      </c>
      <c r="L38" s="3">
        <f t="shared" si="2"/>
        <v>18.981300000000005</v>
      </c>
      <c r="O38" s="3">
        <f t="shared" si="1"/>
        <v>-0.16275000000000261</v>
      </c>
    </row>
    <row r="39" spans="4:15" x14ac:dyDescent="0.25">
      <c r="D39" s="3">
        <v>67.897900000000007</v>
      </c>
      <c r="E39" s="3">
        <v>223.9957</v>
      </c>
      <c r="F39" s="3">
        <v>876.33989999999994</v>
      </c>
      <c r="H39" s="3">
        <v>86.851100000000002</v>
      </c>
      <c r="I39" s="3">
        <v>224.02350000000001</v>
      </c>
      <c r="J39" s="3">
        <v>876.29480000000001</v>
      </c>
      <c r="L39" s="3">
        <f t="shared" si="2"/>
        <v>18.953199999999995</v>
      </c>
      <c r="O39" s="3">
        <f t="shared" si="1"/>
        <v>-0.12549999999998818</v>
      </c>
    </row>
    <row r="40" spans="4:15" x14ac:dyDescent="0.25">
      <c r="D40" s="3">
        <v>67.879499999999993</v>
      </c>
      <c r="E40" s="3">
        <v>223.99780000000001</v>
      </c>
      <c r="F40" s="3">
        <v>901.00480000000005</v>
      </c>
      <c r="H40" s="3">
        <v>86.852099999999993</v>
      </c>
      <c r="I40" s="3">
        <v>224.02539999999999</v>
      </c>
      <c r="J40" s="3">
        <v>900.9597</v>
      </c>
      <c r="L40" s="3">
        <f t="shared" si="2"/>
        <v>18.9726</v>
      </c>
      <c r="O40" s="3">
        <f t="shared" si="1"/>
        <v>-0.13420000000000698</v>
      </c>
    </row>
    <row r="41" spans="4:15" x14ac:dyDescent="0.25">
      <c r="D41" s="3">
        <v>67.749799999999993</v>
      </c>
      <c r="E41" s="3">
        <v>223.99760000000001</v>
      </c>
      <c r="F41" s="3">
        <v>925.67460000000005</v>
      </c>
      <c r="H41" s="3">
        <v>86.7226</v>
      </c>
      <c r="I41" s="3">
        <v>224.02449999999999</v>
      </c>
      <c r="J41" s="3">
        <v>925.62360000000001</v>
      </c>
      <c r="L41" s="3">
        <f t="shared" si="2"/>
        <v>18.972800000000007</v>
      </c>
      <c r="O41" s="3">
        <f t="shared" si="1"/>
        <v>-0.26380000000000337</v>
      </c>
    </row>
    <row r="42" spans="4:15" x14ac:dyDescent="0.25">
      <c r="D42" s="3">
        <v>67.773600000000002</v>
      </c>
      <c r="E42" s="3">
        <v>223.99760000000001</v>
      </c>
      <c r="F42" s="3">
        <v>950.33669999999995</v>
      </c>
      <c r="H42" s="3">
        <v>86.724400000000003</v>
      </c>
      <c r="I42" s="3">
        <v>224.0224</v>
      </c>
      <c r="J42" s="3">
        <v>950.2894</v>
      </c>
      <c r="L42" s="3">
        <f t="shared" si="2"/>
        <v>18.950800000000001</v>
      </c>
      <c r="O42" s="3">
        <f t="shared" si="1"/>
        <v>-0.25100000000000477</v>
      </c>
    </row>
    <row r="43" spans="4:15" x14ac:dyDescent="0.25">
      <c r="D43" s="3">
        <v>67.872200000000007</v>
      </c>
      <c r="E43" s="3">
        <v>223.99770000000001</v>
      </c>
      <c r="F43" s="3">
        <v>975.00279999999998</v>
      </c>
      <c r="H43" s="3">
        <v>86.826300000000003</v>
      </c>
      <c r="I43" s="3">
        <v>224.02340000000001</v>
      </c>
      <c r="J43" s="3">
        <v>974.9556</v>
      </c>
      <c r="L43" s="3">
        <f t="shared" si="2"/>
        <v>18.954099999999997</v>
      </c>
      <c r="O43" s="3">
        <f t="shared" si="1"/>
        <v>-0.15074999999998795</v>
      </c>
    </row>
    <row r="44" spans="4:15" x14ac:dyDescent="0.25">
      <c r="D44" s="3">
        <v>67.627700000000004</v>
      </c>
      <c r="E44" s="3">
        <v>223.9966</v>
      </c>
      <c r="F44" s="3">
        <v>999.6721</v>
      </c>
      <c r="H44" s="3">
        <v>86.575400000000002</v>
      </c>
      <c r="I44" s="3">
        <v>224.02209999999999</v>
      </c>
      <c r="J44" s="3">
        <v>999.61869999999999</v>
      </c>
      <c r="L44" s="3">
        <f t="shared" si="2"/>
        <v>18.947699999999998</v>
      </c>
      <c r="O44" s="3">
        <f t="shared" si="1"/>
        <v>-0.39844999999999686</v>
      </c>
    </row>
    <row r="45" spans="4:15" x14ac:dyDescent="0.25">
      <c r="D45" s="3">
        <v>67.803700000000006</v>
      </c>
      <c r="E45" s="3">
        <v>223.99680000000001</v>
      </c>
      <c r="F45" s="3">
        <v>1024.3343</v>
      </c>
      <c r="H45" s="3">
        <v>86.750699999999995</v>
      </c>
      <c r="I45" s="3">
        <v>224.02449999999999</v>
      </c>
      <c r="J45" s="3">
        <v>1024.2852</v>
      </c>
      <c r="L45" s="3">
        <f t="shared" si="2"/>
        <v>18.946999999999989</v>
      </c>
      <c r="O45" s="3">
        <f t="shared" si="1"/>
        <v>-0.22280000000000655</v>
      </c>
    </row>
    <row r="46" spans="4:15" x14ac:dyDescent="0.25">
      <c r="D46" s="3">
        <v>67.874099999999999</v>
      </c>
      <c r="E46" s="3">
        <v>223.9982</v>
      </c>
      <c r="F46" s="3">
        <v>1048.9945</v>
      </c>
      <c r="H46" s="3">
        <v>86.837900000000005</v>
      </c>
      <c r="I46" s="3">
        <v>224.02600000000001</v>
      </c>
      <c r="J46" s="3">
        <v>1048.9512999999999</v>
      </c>
      <c r="L46" s="3">
        <f t="shared" si="2"/>
        <v>18.963800000000006</v>
      </c>
      <c r="O46" s="3">
        <f t="shared" si="1"/>
        <v>-0.14400000000000546</v>
      </c>
    </row>
    <row r="47" spans="4:15" x14ac:dyDescent="0.25">
      <c r="D47" s="3">
        <v>67.739999999999995</v>
      </c>
      <c r="E47" s="3">
        <v>223.99780000000001</v>
      </c>
      <c r="F47" s="3">
        <v>1073.6677</v>
      </c>
      <c r="H47" s="3">
        <v>86.714699999999993</v>
      </c>
      <c r="I47" s="3">
        <v>224.02459999999999</v>
      </c>
      <c r="J47" s="3">
        <v>1073.6157000000001</v>
      </c>
      <c r="L47" s="3">
        <f t="shared" si="2"/>
        <v>18.974699999999999</v>
      </c>
      <c r="O47" s="3">
        <f t="shared" si="1"/>
        <v>-0.27264999999999873</v>
      </c>
    </row>
    <row r="48" spans="4:15" x14ac:dyDescent="0.25">
      <c r="D48" s="3">
        <v>67.795299999999997</v>
      </c>
      <c r="E48" s="3">
        <v>223.99780000000001</v>
      </c>
      <c r="F48" s="3">
        <v>1098.3272999999999</v>
      </c>
      <c r="H48" s="3">
        <v>86.752499999999998</v>
      </c>
      <c r="I48" s="3">
        <v>224.02250000000001</v>
      </c>
      <c r="J48" s="3">
        <v>1098.2802999999999</v>
      </c>
      <c r="L48" s="3">
        <f t="shared" si="2"/>
        <v>18.9572</v>
      </c>
      <c r="O48" s="3">
        <f t="shared" si="1"/>
        <v>-0.22610000000000241</v>
      </c>
    </row>
    <row r="49" spans="4:15" x14ac:dyDescent="0.25">
      <c r="D49" s="3">
        <v>67.769800000000004</v>
      </c>
      <c r="E49" s="3">
        <v>223.99539999999999</v>
      </c>
      <c r="F49" s="3">
        <v>1122.9967999999999</v>
      </c>
      <c r="H49" s="3">
        <v>86.745199999999997</v>
      </c>
      <c r="I49" s="3">
        <v>224.02379999999999</v>
      </c>
      <c r="J49" s="3">
        <v>1122.9458999999999</v>
      </c>
      <c r="L49" s="3">
        <f t="shared" si="2"/>
        <v>18.975399999999993</v>
      </c>
      <c r="O49" s="3">
        <f t="shared" si="1"/>
        <v>-0.24250000000000682</v>
      </c>
    </row>
    <row r="50" spans="4:15" x14ac:dyDescent="0.25">
      <c r="D50" s="3">
        <v>67.819800000000001</v>
      </c>
      <c r="E50" s="3">
        <v>223.99549999999999</v>
      </c>
      <c r="F50" s="3">
        <v>1147.6606999999999</v>
      </c>
      <c r="H50" s="3">
        <v>86.793199999999999</v>
      </c>
      <c r="I50" s="3">
        <v>224.02430000000001</v>
      </c>
      <c r="J50" s="3">
        <v>1147.6123</v>
      </c>
      <c r="L50" s="3">
        <f t="shared" si="2"/>
        <v>18.973399999999998</v>
      </c>
      <c r="O50" s="3">
        <f t="shared" si="1"/>
        <v>-0.19350000000000023</v>
      </c>
    </row>
    <row r="51" spans="4:15" x14ac:dyDescent="0.25">
      <c r="D51" s="3">
        <v>67.858900000000006</v>
      </c>
      <c r="E51" s="3">
        <v>223.9983</v>
      </c>
      <c r="F51" s="3">
        <v>1172.3235</v>
      </c>
      <c r="H51" s="3">
        <v>86.838899999999995</v>
      </c>
      <c r="I51" s="3">
        <v>224.0258</v>
      </c>
      <c r="J51" s="3">
        <v>1172.2764999999999</v>
      </c>
      <c r="L51" s="3">
        <f t="shared" si="2"/>
        <v>18.97999999999999</v>
      </c>
      <c r="O51" s="3">
        <f t="shared" si="1"/>
        <v>-0.15109999999999957</v>
      </c>
    </row>
    <row r="52" spans="4:15" x14ac:dyDescent="0.25">
      <c r="D52" s="3">
        <v>67.733400000000003</v>
      </c>
      <c r="E52" s="3">
        <v>223.9966</v>
      </c>
      <c r="F52" s="3">
        <v>1196.991</v>
      </c>
      <c r="H52" s="3">
        <v>86.706599999999995</v>
      </c>
      <c r="I52" s="3">
        <v>224.02209999999999</v>
      </c>
      <c r="J52" s="3">
        <v>1196.9407000000001</v>
      </c>
      <c r="L52" s="3">
        <f t="shared" si="2"/>
        <v>18.973199999999991</v>
      </c>
      <c r="O52" s="3">
        <f t="shared" si="1"/>
        <v>-0.28000000000000114</v>
      </c>
    </row>
    <row r="53" spans="4:15" x14ac:dyDescent="0.25">
      <c r="D53" s="3">
        <v>67.839600000000004</v>
      </c>
      <c r="E53" s="3">
        <v>223.9957</v>
      </c>
      <c r="F53" s="3">
        <v>1221.653</v>
      </c>
      <c r="H53" s="3">
        <v>86.818600000000004</v>
      </c>
      <c r="I53" s="3">
        <v>224.0258</v>
      </c>
      <c r="J53" s="3">
        <v>1221.6075000000001</v>
      </c>
      <c r="L53" s="3">
        <f t="shared" si="2"/>
        <v>18.978999999999999</v>
      </c>
      <c r="O53" s="3">
        <f t="shared" si="1"/>
        <v>-0.17089999999998895</v>
      </c>
    </row>
    <row r="54" spans="4:15" x14ac:dyDescent="0.25">
      <c r="D54" s="3">
        <v>67.739400000000003</v>
      </c>
      <c r="E54" s="3">
        <v>223.99719999999999</v>
      </c>
      <c r="F54" s="3">
        <v>1246.3190999999999</v>
      </c>
      <c r="H54" s="3">
        <v>86.714600000000004</v>
      </c>
      <c r="I54" s="3">
        <v>224.02420000000001</v>
      </c>
      <c r="J54" s="3">
        <v>1246.2718</v>
      </c>
      <c r="L54" s="3">
        <f t="shared" si="2"/>
        <v>18.975200000000001</v>
      </c>
      <c r="O54" s="3">
        <f t="shared" si="1"/>
        <v>-0.27299999999999613</v>
      </c>
    </row>
    <row r="55" spans="4:15" x14ac:dyDescent="0.25">
      <c r="D55" s="3">
        <v>67.745900000000006</v>
      </c>
      <c r="E55" s="3">
        <v>223.99680000000001</v>
      </c>
      <c r="F55" s="3">
        <v>1270.9873</v>
      </c>
      <c r="H55" s="3">
        <v>86.713099999999997</v>
      </c>
      <c r="I55" s="3">
        <v>224.02440000000001</v>
      </c>
      <c r="J55" s="3">
        <v>1270.9363000000001</v>
      </c>
      <c r="L55" s="3">
        <f t="shared" si="2"/>
        <v>18.967199999999991</v>
      </c>
      <c r="O55" s="3">
        <f t="shared" si="1"/>
        <v>-0.27049999999999841</v>
      </c>
    </row>
    <row r="56" spans="4:15" x14ac:dyDescent="0.25">
      <c r="D56" s="3">
        <v>67.776499999999999</v>
      </c>
      <c r="E56" s="3">
        <v>223.99770000000001</v>
      </c>
      <c r="F56" s="3">
        <v>1295.6479999999999</v>
      </c>
      <c r="H56" s="3">
        <v>86.751999999999995</v>
      </c>
      <c r="I56" s="3">
        <v>224.0241</v>
      </c>
      <c r="J56" s="3">
        <v>1295.6025999999999</v>
      </c>
      <c r="L56" s="3">
        <f t="shared" si="2"/>
        <v>18.975499999999997</v>
      </c>
      <c r="O56" s="3">
        <f t="shared" si="1"/>
        <v>-0.23574999999999591</v>
      </c>
    </row>
    <row r="57" spans="4:15" x14ac:dyDescent="0.25">
      <c r="D57" s="3">
        <v>67.759699999999995</v>
      </c>
      <c r="E57" s="3">
        <v>223.99690000000001</v>
      </c>
      <c r="F57" s="3">
        <v>1320.3169</v>
      </c>
      <c r="H57" s="3">
        <v>86.732600000000005</v>
      </c>
      <c r="I57" s="3">
        <v>224.02500000000001</v>
      </c>
      <c r="J57" s="3">
        <v>1320.2675999999999</v>
      </c>
      <c r="L57" s="3">
        <f t="shared" si="2"/>
        <v>18.97290000000001</v>
      </c>
      <c r="O57" s="3">
        <f t="shared" si="1"/>
        <v>-0.25384999999999991</v>
      </c>
    </row>
    <row r="58" spans="4:15" x14ac:dyDescent="0.25">
      <c r="D58" s="3">
        <v>67.928799999999995</v>
      </c>
      <c r="E58" s="3">
        <v>223.99690000000001</v>
      </c>
      <c r="F58" s="3">
        <v>1344.9802999999999</v>
      </c>
      <c r="H58" s="3">
        <v>86.8994</v>
      </c>
      <c r="I58" s="3">
        <v>224.0264</v>
      </c>
      <c r="J58" s="3">
        <v>1344.9345000000001</v>
      </c>
      <c r="L58" s="3">
        <f t="shared" si="2"/>
        <v>18.970600000000005</v>
      </c>
      <c r="O58" s="3">
        <f t="shared" si="1"/>
        <v>-8.5900000000009413E-2</v>
      </c>
    </row>
    <row r="59" spans="4:15" x14ac:dyDescent="0.25">
      <c r="D59" s="3">
        <v>67.810199999999995</v>
      </c>
      <c r="E59" s="3">
        <v>223.9965</v>
      </c>
      <c r="F59" s="3">
        <v>1369.6446000000001</v>
      </c>
      <c r="H59" s="3">
        <v>86.765500000000003</v>
      </c>
      <c r="I59" s="3">
        <v>224.02549999999999</v>
      </c>
      <c r="J59" s="3">
        <v>1369.598</v>
      </c>
      <c r="L59" s="3">
        <f t="shared" si="2"/>
        <v>18.955300000000008</v>
      </c>
      <c r="O59" s="3">
        <f t="shared" si="1"/>
        <v>-0.21215000000000828</v>
      </c>
    </row>
    <row r="60" spans="4:15" x14ac:dyDescent="0.25">
      <c r="D60" s="3">
        <v>67.696899999999999</v>
      </c>
      <c r="E60" s="3">
        <v>223.99709999999999</v>
      </c>
      <c r="F60" s="3">
        <v>1394.3112000000001</v>
      </c>
      <c r="H60" s="3">
        <v>86.6768</v>
      </c>
      <c r="I60" s="3">
        <v>224.0239</v>
      </c>
      <c r="J60" s="3">
        <v>1394.2621999999999</v>
      </c>
      <c r="L60" s="3">
        <f t="shared" si="2"/>
        <v>18.979900000000001</v>
      </c>
      <c r="O60" s="3">
        <f t="shared" si="1"/>
        <v>-0.31315000000000737</v>
      </c>
    </row>
    <row r="61" spans="4:15" x14ac:dyDescent="0.25">
      <c r="D61" s="3">
        <v>67.810100000000006</v>
      </c>
      <c r="E61" s="3">
        <v>223.99719999999999</v>
      </c>
      <c r="F61" s="3">
        <v>1418.9731999999999</v>
      </c>
      <c r="H61" s="3">
        <v>86.779200000000003</v>
      </c>
      <c r="I61" s="3">
        <v>224.0248</v>
      </c>
      <c r="J61" s="3">
        <v>1418.9290000000001</v>
      </c>
      <c r="L61" s="3">
        <f t="shared" si="2"/>
        <v>18.969099999999997</v>
      </c>
      <c r="O61" s="3">
        <f t="shared" si="1"/>
        <v>-0.2053499999999957</v>
      </c>
    </row>
    <row r="62" spans="4:15" x14ac:dyDescent="0.25">
      <c r="D62" s="3">
        <v>67.731399999999994</v>
      </c>
      <c r="E62" s="3">
        <v>223.9965</v>
      </c>
      <c r="F62" s="3">
        <v>1443.643</v>
      </c>
      <c r="H62" s="3">
        <v>86.706699999999998</v>
      </c>
      <c r="I62" s="3">
        <v>224.0241</v>
      </c>
      <c r="J62" s="3">
        <v>1443.5934</v>
      </c>
      <c r="L62" s="3">
        <f t="shared" si="2"/>
        <v>18.975300000000004</v>
      </c>
      <c r="O62" s="3">
        <f t="shared" si="1"/>
        <v>-0.28095000000000425</v>
      </c>
    </row>
    <row r="63" spans="4:15" x14ac:dyDescent="0.25">
      <c r="D63" s="3">
        <v>67.822999999999993</v>
      </c>
      <c r="E63" s="3">
        <v>223.99719999999999</v>
      </c>
      <c r="F63" s="3">
        <v>1468.3085000000001</v>
      </c>
      <c r="H63" s="3">
        <v>86.794600000000003</v>
      </c>
      <c r="I63" s="3">
        <v>224.02500000000001</v>
      </c>
      <c r="J63" s="3">
        <v>1468.259</v>
      </c>
      <c r="L63" s="3">
        <f t="shared" si="2"/>
        <v>18.971600000000009</v>
      </c>
      <c r="O63" s="3">
        <f t="shared" si="1"/>
        <v>-0.19120000000000914</v>
      </c>
    </row>
    <row r="64" spans="4:15" x14ac:dyDescent="0.25">
      <c r="D64" s="3">
        <v>67.827299999999994</v>
      </c>
      <c r="E64" s="3">
        <v>223.99760000000001</v>
      </c>
      <c r="F64" s="3">
        <v>1492.9689000000001</v>
      </c>
      <c r="H64" s="3">
        <v>86.790599999999998</v>
      </c>
      <c r="I64" s="3">
        <v>224.02340000000001</v>
      </c>
      <c r="J64" s="3">
        <v>1492.9246000000001</v>
      </c>
      <c r="L64" s="3">
        <f t="shared" si="2"/>
        <v>18.963300000000004</v>
      </c>
      <c r="O64" s="3">
        <f t="shared" si="1"/>
        <v>-0.19105000000000416</v>
      </c>
    </row>
    <row r="65" spans="4:15" x14ac:dyDescent="0.25">
      <c r="D65" s="3">
        <v>67.8399</v>
      </c>
      <c r="E65" s="3">
        <v>223.9975</v>
      </c>
      <c r="F65" s="3">
        <v>1517.6339</v>
      </c>
      <c r="H65" s="3">
        <v>86.802199999999999</v>
      </c>
      <c r="I65" s="3">
        <v>224.02520000000001</v>
      </c>
      <c r="J65" s="3">
        <v>1517.5895</v>
      </c>
      <c r="L65" s="3">
        <f t="shared" si="2"/>
        <v>18.962299999999999</v>
      </c>
      <c r="O65" s="3">
        <f t="shared" si="1"/>
        <v>-0.17895000000000039</v>
      </c>
    </row>
    <row r="66" spans="4:15" x14ac:dyDescent="0.25">
      <c r="D66" s="3">
        <v>67.795599999999993</v>
      </c>
      <c r="E66" s="3">
        <v>223.99610000000001</v>
      </c>
      <c r="F66" s="3">
        <v>1542.3008</v>
      </c>
      <c r="H66" s="3">
        <v>86.770899999999997</v>
      </c>
      <c r="I66" s="3">
        <v>224.02260000000001</v>
      </c>
      <c r="J66" s="3">
        <v>1542.2541000000001</v>
      </c>
      <c r="L66" s="3">
        <f t="shared" si="2"/>
        <v>18.975300000000004</v>
      </c>
      <c r="O66" s="3">
        <f t="shared" si="1"/>
        <v>-0.21675000000000466</v>
      </c>
    </row>
    <row r="67" spans="4:15" x14ac:dyDescent="0.25">
      <c r="D67" s="3">
        <v>67.880600000000001</v>
      </c>
      <c r="E67" s="3">
        <v>223.99520000000001</v>
      </c>
      <c r="F67" s="3">
        <v>1566.9684</v>
      </c>
      <c r="H67" s="3">
        <v>86.863500000000002</v>
      </c>
      <c r="I67" s="3">
        <v>224.0231</v>
      </c>
      <c r="J67" s="3">
        <v>1566.9204</v>
      </c>
      <c r="L67" s="3">
        <f t="shared" si="2"/>
        <v>18.982900000000001</v>
      </c>
      <c r="O67" s="3">
        <f t="shared" si="1"/>
        <v>-0.12794999999999845</v>
      </c>
    </row>
    <row r="68" spans="4:15" x14ac:dyDescent="0.25">
      <c r="D68" s="3">
        <v>67.782700000000006</v>
      </c>
      <c r="E68" s="3">
        <v>223.99770000000001</v>
      </c>
      <c r="F68" s="3">
        <v>1591.6312</v>
      </c>
      <c r="H68" s="3">
        <v>86.761700000000005</v>
      </c>
      <c r="I68" s="3">
        <v>224.02449999999999</v>
      </c>
      <c r="J68" s="3">
        <v>1591.5849000000001</v>
      </c>
      <c r="L68" s="3">
        <f t="shared" ref="L68:L99" si="3">H68-D68</f>
        <v>18.978999999999999</v>
      </c>
      <c r="O68" s="3">
        <f t="shared" si="1"/>
        <v>-0.227800000000002</v>
      </c>
    </row>
    <row r="69" spans="4:15" x14ac:dyDescent="0.25">
      <c r="D69" s="3">
        <v>67.742099999999994</v>
      </c>
      <c r="E69" s="3">
        <v>223.9966</v>
      </c>
      <c r="F69" s="3">
        <v>1616.2972</v>
      </c>
      <c r="H69" s="3">
        <v>86.695400000000006</v>
      </c>
      <c r="I69" s="3">
        <v>224.024</v>
      </c>
      <c r="J69" s="3">
        <v>1616.2491</v>
      </c>
      <c r="L69" s="3">
        <f t="shared" si="3"/>
        <v>18.953300000000013</v>
      </c>
      <c r="O69" s="3">
        <f t="shared" ref="O69:O132" si="4">AVERAGE(D69,H69)-77.5</f>
        <v>-0.28125</v>
      </c>
    </row>
    <row r="70" spans="4:15" x14ac:dyDescent="0.25">
      <c r="D70" s="3">
        <v>67.796499999999995</v>
      </c>
      <c r="E70" s="3">
        <v>223.99629999999999</v>
      </c>
      <c r="F70" s="3">
        <v>1640.9619</v>
      </c>
      <c r="H70" s="3">
        <v>86.763999999999996</v>
      </c>
      <c r="I70" s="3">
        <v>224.02369999999999</v>
      </c>
      <c r="J70" s="3">
        <v>1640.915</v>
      </c>
      <c r="L70" s="3">
        <f t="shared" si="3"/>
        <v>18.967500000000001</v>
      </c>
      <c r="O70" s="3">
        <f t="shared" si="4"/>
        <v>-0.21975000000000477</v>
      </c>
    </row>
    <row r="71" spans="4:15" x14ac:dyDescent="0.25">
      <c r="D71" s="3">
        <v>67.692700000000002</v>
      </c>
      <c r="E71" s="3">
        <v>223.99709999999999</v>
      </c>
      <c r="F71" s="3">
        <v>1665.6273000000001</v>
      </c>
      <c r="H71" s="3">
        <v>86.656300000000002</v>
      </c>
      <c r="I71" s="3">
        <v>224.024</v>
      </c>
      <c r="J71" s="3">
        <v>1665.5799</v>
      </c>
      <c r="L71" s="3">
        <f t="shared" si="3"/>
        <v>18.9636</v>
      </c>
      <c r="O71" s="3">
        <f t="shared" si="4"/>
        <v>-0.32550000000000523</v>
      </c>
    </row>
    <row r="72" spans="4:15" x14ac:dyDescent="0.25">
      <c r="D72" s="3">
        <v>67.715699999999998</v>
      </c>
      <c r="E72" s="3">
        <v>223.9967</v>
      </c>
      <c r="F72" s="3">
        <v>1690.2963999999999</v>
      </c>
      <c r="H72" s="3">
        <v>86.687200000000004</v>
      </c>
      <c r="I72" s="3">
        <v>224.0215</v>
      </c>
      <c r="J72" s="3">
        <v>1690.2447</v>
      </c>
      <c r="L72" s="3">
        <f t="shared" si="3"/>
        <v>18.971500000000006</v>
      </c>
      <c r="O72" s="3">
        <f t="shared" si="4"/>
        <v>-0.29855000000000587</v>
      </c>
    </row>
    <row r="73" spans="4:15" x14ac:dyDescent="0.25">
      <c r="D73" s="3">
        <v>67.799099999999996</v>
      </c>
      <c r="E73" s="3">
        <v>223.99680000000001</v>
      </c>
      <c r="F73" s="3">
        <v>1714.9603</v>
      </c>
      <c r="H73" s="3">
        <v>86.779700000000005</v>
      </c>
      <c r="I73" s="3">
        <v>224.0222</v>
      </c>
      <c r="J73" s="3">
        <v>1714.9105</v>
      </c>
      <c r="L73" s="3">
        <f t="shared" si="3"/>
        <v>18.98060000000001</v>
      </c>
      <c r="O73" s="3">
        <f t="shared" si="4"/>
        <v>-0.21059999999999945</v>
      </c>
    </row>
    <row r="74" spans="4:15" x14ac:dyDescent="0.25">
      <c r="D74" s="3">
        <v>67.751599999999996</v>
      </c>
      <c r="E74" s="3">
        <v>223.9958</v>
      </c>
      <c r="F74" s="3">
        <v>1739.6251999999999</v>
      </c>
      <c r="H74" s="3">
        <v>86.723699999999994</v>
      </c>
      <c r="I74" s="3">
        <v>224.02199999999999</v>
      </c>
      <c r="J74" s="3">
        <v>1739.5754999999999</v>
      </c>
      <c r="L74" s="3">
        <f t="shared" si="3"/>
        <v>18.972099999999998</v>
      </c>
      <c r="O74" s="3">
        <f t="shared" si="4"/>
        <v>-0.26234999999999786</v>
      </c>
    </row>
    <row r="75" spans="4:15" x14ac:dyDescent="0.25">
      <c r="D75" s="3">
        <v>67.716399999999993</v>
      </c>
      <c r="E75" s="3">
        <v>223.99629999999999</v>
      </c>
      <c r="F75" s="3">
        <v>1764.2922000000001</v>
      </c>
      <c r="H75" s="3">
        <v>86.687299999999993</v>
      </c>
      <c r="I75" s="3">
        <v>224.0215</v>
      </c>
      <c r="J75" s="3">
        <v>1764.24</v>
      </c>
      <c r="L75" s="3">
        <f t="shared" si="3"/>
        <v>18.9709</v>
      </c>
      <c r="O75" s="3">
        <f t="shared" si="4"/>
        <v>-0.2981500000000068</v>
      </c>
    </row>
    <row r="76" spans="4:15" x14ac:dyDescent="0.25">
      <c r="D76" s="3">
        <v>67.754999999999995</v>
      </c>
      <c r="E76" s="3">
        <v>223.99619999999999</v>
      </c>
      <c r="F76" s="3">
        <v>1788.9535000000001</v>
      </c>
      <c r="H76" s="3">
        <v>86.727999999999994</v>
      </c>
      <c r="I76" s="3">
        <v>224.02180000000001</v>
      </c>
      <c r="J76" s="3">
        <v>1788.9066</v>
      </c>
      <c r="L76" s="3">
        <f t="shared" si="3"/>
        <v>18.972999999999999</v>
      </c>
      <c r="O76" s="3">
        <f t="shared" si="4"/>
        <v>-0.25849999999999795</v>
      </c>
    </row>
    <row r="77" spans="4:15" x14ac:dyDescent="0.25">
      <c r="D77" s="3">
        <v>67.878</v>
      </c>
      <c r="E77" s="3">
        <v>223.9975</v>
      </c>
      <c r="F77" s="3">
        <v>1813.6161999999999</v>
      </c>
      <c r="H77" s="3">
        <v>86.839399999999998</v>
      </c>
      <c r="I77" s="3">
        <v>224.0239</v>
      </c>
      <c r="J77" s="3">
        <v>1813.5713000000001</v>
      </c>
      <c r="L77" s="3">
        <f t="shared" si="3"/>
        <v>18.961399999999998</v>
      </c>
      <c r="O77" s="3">
        <f t="shared" si="4"/>
        <v>-0.14130000000000109</v>
      </c>
    </row>
    <row r="78" spans="4:15" x14ac:dyDescent="0.25">
      <c r="D78" s="3">
        <v>67.695899999999995</v>
      </c>
      <c r="E78" s="3">
        <v>223.9965</v>
      </c>
      <c r="F78" s="3">
        <v>1838.2841000000001</v>
      </c>
      <c r="H78" s="3">
        <v>86.675200000000004</v>
      </c>
      <c r="I78" s="3">
        <v>224.02090000000001</v>
      </c>
      <c r="J78" s="3">
        <v>1838.2366999999999</v>
      </c>
      <c r="L78" s="3">
        <f t="shared" si="3"/>
        <v>18.979300000000009</v>
      </c>
      <c r="O78" s="3">
        <f t="shared" si="4"/>
        <v>-0.31444999999999368</v>
      </c>
    </row>
    <row r="79" spans="4:15" x14ac:dyDescent="0.25">
      <c r="D79" s="3">
        <v>67.864000000000004</v>
      </c>
      <c r="E79" s="3">
        <v>223.99780000000001</v>
      </c>
      <c r="F79" s="3">
        <v>1862.9473</v>
      </c>
      <c r="H79" s="3">
        <v>86.836699999999993</v>
      </c>
      <c r="I79" s="3">
        <v>224.02359999999999</v>
      </c>
      <c r="J79" s="3">
        <v>1862.9024999999999</v>
      </c>
      <c r="L79" s="3">
        <f t="shared" si="3"/>
        <v>18.972699999999989</v>
      </c>
      <c r="O79" s="3">
        <f t="shared" si="4"/>
        <v>-0.14965000000000828</v>
      </c>
    </row>
    <row r="80" spans="4:15" x14ac:dyDescent="0.25">
      <c r="D80" s="3">
        <v>68.119399999999999</v>
      </c>
      <c r="E80" s="3">
        <v>223.9984</v>
      </c>
      <c r="F80" s="3">
        <v>1887.6125999999999</v>
      </c>
      <c r="H80" s="3">
        <v>87.093900000000005</v>
      </c>
      <c r="I80" s="3">
        <v>224.02670000000001</v>
      </c>
      <c r="J80" s="3">
        <v>1887.5697</v>
      </c>
      <c r="L80" s="3">
        <f t="shared" si="3"/>
        <v>18.974500000000006</v>
      </c>
      <c r="O80" s="3">
        <f t="shared" si="4"/>
        <v>0.10665000000000191</v>
      </c>
    </row>
    <row r="81" spans="4:15" x14ac:dyDescent="0.25">
      <c r="D81" s="3">
        <v>67.905500000000004</v>
      </c>
      <c r="E81" s="3">
        <v>223.9956</v>
      </c>
      <c r="F81" s="3">
        <v>1912.2802999999999</v>
      </c>
      <c r="H81" s="3">
        <v>86.871200000000002</v>
      </c>
      <c r="I81" s="3">
        <v>224.02359999999999</v>
      </c>
      <c r="J81" s="3">
        <v>1912.2331999999999</v>
      </c>
      <c r="L81" s="3">
        <f t="shared" si="3"/>
        <v>18.965699999999998</v>
      </c>
      <c r="O81" s="3">
        <f t="shared" si="4"/>
        <v>-0.11164999999999736</v>
      </c>
    </row>
    <row r="82" spans="4:15" x14ac:dyDescent="0.25">
      <c r="D82" s="3">
        <v>67.759299999999996</v>
      </c>
      <c r="E82" s="3">
        <v>223.99680000000001</v>
      </c>
      <c r="F82" s="3">
        <v>1936.9441999999999</v>
      </c>
      <c r="H82" s="3">
        <v>86.731999999999999</v>
      </c>
      <c r="I82" s="3">
        <v>224.02189999999999</v>
      </c>
      <c r="J82" s="3">
        <v>1936.8973000000001</v>
      </c>
      <c r="L82" s="3">
        <f t="shared" si="3"/>
        <v>18.972700000000003</v>
      </c>
      <c r="O82" s="3">
        <f t="shared" si="4"/>
        <v>-0.2543500000000023</v>
      </c>
    </row>
    <row r="83" spans="4:15" x14ac:dyDescent="0.25">
      <c r="D83" s="3">
        <v>67.775899999999993</v>
      </c>
      <c r="E83" s="3">
        <v>223.99680000000001</v>
      </c>
      <c r="F83" s="3">
        <v>1961.6103000000001</v>
      </c>
      <c r="H83" s="3">
        <v>86.744399999999999</v>
      </c>
      <c r="I83" s="3">
        <v>224.02350000000001</v>
      </c>
      <c r="J83" s="3">
        <v>1961.5625</v>
      </c>
      <c r="L83" s="3">
        <f t="shared" si="3"/>
        <v>18.968500000000006</v>
      </c>
      <c r="O83" s="3">
        <f t="shared" si="4"/>
        <v>-0.23985000000000412</v>
      </c>
    </row>
    <row r="84" spans="4:15" x14ac:dyDescent="0.25">
      <c r="D84" s="3">
        <v>67.715000000000003</v>
      </c>
      <c r="E84" s="3">
        <v>223.99639999999999</v>
      </c>
      <c r="F84" s="3">
        <v>1986.2751000000001</v>
      </c>
      <c r="H84" s="3">
        <v>86.685000000000002</v>
      </c>
      <c r="I84" s="3">
        <v>224.02109999999999</v>
      </c>
      <c r="J84" s="3">
        <v>1986.2270000000001</v>
      </c>
      <c r="L84" s="3">
        <f t="shared" si="3"/>
        <v>18.97</v>
      </c>
      <c r="O84" s="3">
        <f t="shared" si="4"/>
        <v>-0.29999999999999716</v>
      </c>
    </row>
    <row r="85" spans="4:15" x14ac:dyDescent="0.25">
      <c r="D85" s="3">
        <v>67.548000000000002</v>
      </c>
      <c r="E85" s="3">
        <v>223.99610000000001</v>
      </c>
      <c r="F85" s="3">
        <v>2010.9431999999999</v>
      </c>
      <c r="H85" s="3">
        <v>86.527000000000001</v>
      </c>
      <c r="I85" s="3">
        <v>224.02010000000001</v>
      </c>
      <c r="J85" s="3">
        <v>2010.8905999999999</v>
      </c>
      <c r="L85" s="3">
        <f t="shared" si="3"/>
        <v>18.978999999999999</v>
      </c>
      <c r="O85" s="3">
        <f t="shared" si="4"/>
        <v>-0.46250000000000568</v>
      </c>
    </row>
    <row r="86" spans="4:15" x14ac:dyDescent="0.25">
      <c r="D86" s="3">
        <v>67.801500000000004</v>
      </c>
      <c r="E86" s="3">
        <v>223.99639999999999</v>
      </c>
      <c r="F86" s="3">
        <v>2035.6085</v>
      </c>
      <c r="H86" s="3">
        <v>86.761200000000002</v>
      </c>
      <c r="I86" s="3">
        <v>224.02250000000001</v>
      </c>
      <c r="J86" s="3">
        <v>2035.5577000000001</v>
      </c>
      <c r="L86" s="3">
        <f t="shared" si="3"/>
        <v>18.959699999999998</v>
      </c>
      <c r="O86" s="3">
        <f t="shared" si="4"/>
        <v>-0.21864999999999668</v>
      </c>
    </row>
    <row r="87" spans="4:15" x14ac:dyDescent="0.25">
      <c r="D87" s="3">
        <v>67.7821</v>
      </c>
      <c r="E87" s="3">
        <v>223.9967</v>
      </c>
      <c r="F87" s="3">
        <v>2060.2719999999999</v>
      </c>
      <c r="H87" s="3">
        <v>86.751599999999996</v>
      </c>
      <c r="I87" s="3">
        <v>224.02340000000001</v>
      </c>
      <c r="J87" s="3">
        <v>2060.2226000000001</v>
      </c>
      <c r="L87" s="3">
        <f t="shared" si="3"/>
        <v>18.969499999999996</v>
      </c>
      <c r="O87" s="3">
        <f t="shared" si="4"/>
        <v>-0.23314999999999486</v>
      </c>
    </row>
    <row r="88" spans="4:15" x14ac:dyDescent="0.25">
      <c r="D88" s="3">
        <v>67.718000000000004</v>
      </c>
      <c r="E88" s="3">
        <v>223.99610000000001</v>
      </c>
      <c r="F88" s="3">
        <v>2084.9402</v>
      </c>
      <c r="H88" s="3">
        <v>86.696100000000001</v>
      </c>
      <c r="I88" s="3">
        <v>224.023</v>
      </c>
      <c r="J88" s="3">
        <v>2084.8878</v>
      </c>
      <c r="L88" s="3">
        <f t="shared" si="3"/>
        <v>18.978099999999998</v>
      </c>
      <c r="O88" s="3">
        <f t="shared" si="4"/>
        <v>-0.2929499999999905</v>
      </c>
    </row>
    <row r="89" spans="4:15" x14ac:dyDescent="0.25">
      <c r="D89" s="3">
        <v>67.748400000000004</v>
      </c>
      <c r="E89" s="3">
        <v>223.99619999999999</v>
      </c>
      <c r="F89" s="3">
        <v>2109.6005</v>
      </c>
      <c r="H89" s="3">
        <v>86.721500000000006</v>
      </c>
      <c r="I89" s="3">
        <v>224.0239</v>
      </c>
      <c r="J89" s="3">
        <v>2109.5533</v>
      </c>
      <c r="L89" s="3">
        <f t="shared" si="3"/>
        <v>18.973100000000002</v>
      </c>
      <c r="O89" s="3">
        <f t="shared" si="4"/>
        <v>-0.26505000000000223</v>
      </c>
    </row>
    <row r="90" spans="4:15" x14ac:dyDescent="0.25">
      <c r="D90" s="3">
        <v>67.7239</v>
      </c>
      <c r="E90" s="3">
        <v>223.99180000000001</v>
      </c>
      <c r="F90" s="3">
        <v>2134.2687000000001</v>
      </c>
      <c r="H90" s="3">
        <v>86.683599999999998</v>
      </c>
      <c r="I90" s="3">
        <v>224.0213</v>
      </c>
      <c r="J90" s="3">
        <v>2134.2181999999998</v>
      </c>
      <c r="L90" s="3">
        <f t="shared" si="3"/>
        <v>18.959699999999998</v>
      </c>
      <c r="O90" s="3">
        <f t="shared" si="4"/>
        <v>-0.29625000000000057</v>
      </c>
    </row>
    <row r="91" spans="4:15" x14ac:dyDescent="0.25">
      <c r="D91" s="3">
        <v>67.783299999999997</v>
      </c>
      <c r="E91" s="3">
        <v>223.99639999999999</v>
      </c>
      <c r="F91" s="3">
        <v>2158.9326999999998</v>
      </c>
      <c r="H91" s="3">
        <v>86.759200000000007</v>
      </c>
      <c r="I91" s="3">
        <v>224.02269999999999</v>
      </c>
      <c r="J91" s="3">
        <v>2158.8836000000001</v>
      </c>
      <c r="L91" s="3">
        <f t="shared" si="3"/>
        <v>18.97590000000001</v>
      </c>
      <c r="O91" s="3">
        <f t="shared" si="4"/>
        <v>-0.22874999999999091</v>
      </c>
    </row>
    <row r="92" spans="4:15" x14ac:dyDescent="0.25">
      <c r="D92" s="3">
        <v>67.803399999999996</v>
      </c>
      <c r="E92" s="3">
        <v>223.9966</v>
      </c>
      <c r="F92" s="3">
        <v>2183.5983999999999</v>
      </c>
      <c r="H92" s="3">
        <v>86.776200000000003</v>
      </c>
      <c r="I92" s="3">
        <v>224.02379999999999</v>
      </c>
      <c r="J92" s="3">
        <v>2183.5493999999999</v>
      </c>
      <c r="L92" s="3">
        <f t="shared" si="3"/>
        <v>18.972800000000007</v>
      </c>
      <c r="O92" s="3">
        <f t="shared" si="4"/>
        <v>-0.21020000000000039</v>
      </c>
    </row>
    <row r="93" spans="4:15" x14ac:dyDescent="0.25">
      <c r="D93" s="3">
        <v>67.822000000000003</v>
      </c>
      <c r="E93" s="3">
        <v>223.99719999999999</v>
      </c>
      <c r="F93" s="3">
        <v>2208.2602999999999</v>
      </c>
      <c r="H93" s="3">
        <v>86.785799999999995</v>
      </c>
      <c r="I93" s="3">
        <v>224.02330000000001</v>
      </c>
      <c r="J93" s="3">
        <v>2208.2145</v>
      </c>
      <c r="L93" s="3">
        <f t="shared" si="3"/>
        <v>18.963799999999992</v>
      </c>
      <c r="O93" s="3">
        <f t="shared" si="4"/>
        <v>-0.19610000000000127</v>
      </c>
    </row>
    <row r="94" spans="4:15" x14ac:dyDescent="0.25">
      <c r="D94" s="3">
        <v>67.745599999999996</v>
      </c>
      <c r="E94" s="3">
        <v>223.99709999999999</v>
      </c>
      <c r="F94" s="3">
        <v>2232.9276</v>
      </c>
      <c r="H94" s="3">
        <v>86.723500000000001</v>
      </c>
      <c r="I94" s="3">
        <v>224.02289999999999</v>
      </c>
      <c r="J94" s="3">
        <v>2232.8806</v>
      </c>
      <c r="L94" s="3">
        <f t="shared" si="3"/>
        <v>18.977900000000005</v>
      </c>
      <c r="O94" s="3">
        <f t="shared" si="4"/>
        <v>-0.2654500000000013</v>
      </c>
    </row>
    <row r="95" spans="4:15" x14ac:dyDescent="0.25">
      <c r="D95" s="3">
        <v>67.6828</v>
      </c>
      <c r="E95" s="3">
        <v>223.995</v>
      </c>
      <c r="F95" s="3">
        <v>2257.5938000000001</v>
      </c>
      <c r="H95" s="3">
        <v>86.661500000000004</v>
      </c>
      <c r="I95" s="3">
        <v>224.0231</v>
      </c>
      <c r="J95" s="3">
        <v>2257.5445</v>
      </c>
      <c r="L95" s="3">
        <f t="shared" si="3"/>
        <v>18.978700000000003</v>
      </c>
      <c r="O95" s="3">
        <f t="shared" si="4"/>
        <v>-0.32784999999999798</v>
      </c>
    </row>
    <row r="96" spans="4:15" x14ac:dyDescent="0.25">
      <c r="D96" s="3">
        <v>67.802499999999995</v>
      </c>
      <c r="E96" s="3">
        <v>223.9967</v>
      </c>
      <c r="F96" s="3">
        <v>2282.2566000000002</v>
      </c>
      <c r="H96" s="3">
        <v>86.760599999999997</v>
      </c>
      <c r="I96" s="3">
        <v>224.0239</v>
      </c>
      <c r="J96" s="3">
        <v>2282.2112000000002</v>
      </c>
      <c r="L96" s="3">
        <f t="shared" si="3"/>
        <v>18.958100000000002</v>
      </c>
      <c r="O96" s="3">
        <f t="shared" si="4"/>
        <v>-0.21845000000000425</v>
      </c>
    </row>
    <row r="97" spans="4:15" x14ac:dyDescent="0.25">
      <c r="D97" s="3">
        <v>67.801299999999998</v>
      </c>
      <c r="E97" s="3">
        <v>223.9973</v>
      </c>
      <c r="F97" s="3">
        <v>2306.9247999999998</v>
      </c>
      <c r="H97" s="3">
        <v>86.790400000000005</v>
      </c>
      <c r="I97" s="3">
        <v>224.024</v>
      </c>
      <c r="J97" s="3">
        <v>2306.8757999999998</v>
      </c>
      <c r="L97" s="3">
        <f t="shared" si="3"/>
        <v>18.989100000000008</v>
      </c>
      <c r="O97" s="3">
        <f t="shared" si="4"/>
        <v>-0.2041499999999985</v>
      </c>
    </row>
    <row r="98" spans="4:15" x14ac:dyDescent="0.25">
      <c r="D98" s="3">
        <v>67.715699999999998</v>
      </c>
      <c r="E98" s="3">
        <v>223.99619999999999</v>
      </c>
      <c r="F98" s="3">
        <v>2331.5925000000002</v>
      </c>
      <c r="H98" s="3">
        <v>86.676400000000001</v>
      </c>
      <c r="I98" s="3">
        <v>224.023</v>
      </c>
      <c r="J98" s="3">
        <v>2331.54</v>
      </c>
      <c r="L98" s="3">
        <f t="shared" si="3"/>
        <v>18.960700000000003</v>
      </c>
      <c r="O98" s="3">
        <f t="shared" si="4"/>
        <v>-0.30395000000000039</v>
      </c>
    </row>
    <row r="99" spans="4:15" x14ac:dyDescent="0.25">
      <c r="D99" s="3">
        <v>67.745999999999995</v>
      </c>
      <c r="E99" s="3">
        <v>223.99690000000001</v>
      </c>
      <c r="F99" s="3">
        <v>2356.2579999999998</v>
      </c>
      <c r="H99" s="3">
        <v>86.714799999999997</v>
      </c>
      <c r="I99" s="3">
        <v>224.02279999999999</v>
      </c>
      <c r="J99" s="3">
        <v>2356.2053000000001</v>
      </c>
      <c r="L99" s="3">
        <f t="shared" si="3"/>
        <v>18.968800000000002</v>
      </c>
      <c r="O99" s="3">
        <f t="shared" si="4"/>
        <v>-0.26959999999999695</v>
      </c>
    </row>
    <row r="100" spans="4:15" x14ac:dyDescent="0.25">
      <c r="D100" s="3">
        <v>67.793300000000002</v>
      </c>
      <c r="E100" s="3">
        <v>223.99639999999999</v>
      </c>
      <c r="F100" s="3">
        <v>2380.9198999999999</v>
      </c>
      <c r="H100" s="3">
        <v>86.764600000000002</v>
      </c>
      <c r="I100" s="3">
        <v>224.02430000000001</v>
      </c>
      <c r="J100" s="3">
        <v>2380.8712</v>
      </c>
      <c r="L100" s="3">
        <f t="shared" ref="L100:L135" si="5">H100-D100</f>
        <v>18.971299999999999</v>
      </c>
      <c r="O100" s="3">
        <f t="shared" si="4"/>
        <v>-0.22104999999999109</v>
      </c>
    </row>
    <row r="101" spans="4:15" x14ac:dyDescent="0.25">
      <c r="D101" s="3">
        <v>67.687600000000003</v>
      </c>
      <c r="E101" s="3">
        <v>223.99690000000001</v>
      </c>
      <c r="F101" s="3">
        <v>2405.5866000000001</v>
      </c>
      <c r="H101" s="3">
        <v>86.6601</v>
      </c>
      <c r="I101" s="3">
        <v>224.0231</v>
      </c>
      <c r="J101" s="3">
        <v>2405.5354000000002</v>
      </c>
      <c r="L101" s="3">
        <f t="shared" si="5"/>
        <v>18.972499999999997</v>
      </c>
      <c r="O101" s="3">
        <f t="shared" si="4"/>
        <v>-0.32614999999999839</v>
      </c>
    </row>
    <row r="102" spans="4:15" x14ac:dyDescent="0.25">
      <c r="D102" s="3">
        <v>67.655600000000007</v>
      </c>
      <c r="E102" s="3">
        <v>223.9967</v>
      </c>
      <c r="F102" s="3">
        <v>2430.2530999999999</v>
      </c>
      <c r="H102" s="3">
        <v>86.630300000000005</v>
      </c>
      <c r="I102" s="3">
        <v>224.023</v>
      </c>
      <c r="J102" s="3">
        <v>2430.2004000000002</v>
      </c>
      <c r="L102" s="3">
        <f t="shared" si="5"/>
        <v>18.974699999999999</v>
      </c>
      <c r="O102" s="3">
        <f t="shared" si="4"/>
        <v>-0.35704999999998677</v>
      </c>
    </row>
    <row r="103" spans="4:15" x14ac:dyDescent="0.25">
      <c r="D103" s="3">
        <v>67.761499999999998</v>
      </c>
      <c r="E103" s="3">
        <v>223.9973</v>
      </c>
      <c r="F103" s="3">
        <v>2454.9128000000001</v>
      </c>
      <c r="H103" s="3">
        <v>86.728700000000003</v>
      </c>
      <c r="I103" s="3">
        <v>224.023</v>
      </c>
      <c r="J103" s="3">
        <v>2454.8663000000001</v>
      </c>
      <c r="L103" s="3">
        <f t="shared" si="5"/>
        <v>18.967200000000005</v>
      </c>
      <c r="O103" s="3">
        <f t="shared" si="4"/>
        <v>-0.25489999999999213</v>
      </c>
    </row>
    <row r="104" spans="4:15" x14ac:dyDescent="0.25">
      <c r="D104" s="3">
        <v>67.769900000000007</v>
      </c>
      <c r="E104" s="3">
        <v>223.99690000000001</v>
      </c>
      <c r="F104" s="3">
        <v>2479.5783999999999</v>
      </c>
      <c r="H104" s="3">
        <v>86.742900000000006</v>
      </c>
      <c r="I104" s="3">
        <v>224.0222</v>
      </c>
      <c r="J104" s="3">
        <v>2479.5315000000001</v>
      </c>
      <c r="L104" s="3">
        <f t="shared" si="5"/>
        <v>18.972999999999999</v>
      </c>
      <c r="O104" s="3">
        <f t="shared" si="4"/>
        <v>-0.24359999999998649</v>
      </c>
    </row>
    <row r="105" spans="4:15" x14ac:dyDescent="0.25">
      <c r="D105" s="3">
        <v>67.763499999999993</v>
      </c>
      <c r="E105" s="3">
        <v>223.9966</v>
      </c>
      <c r="F105" s="3">
        <v>2504.2429000000002</v>
      </c>
      <c r="H105" s="3">
        <v>86.723399999999998</v>
      </c>
      <c r="I105" s="3">
        <v>224.0224</v>
      </c>
      <c r="J105" s="3">
        <v>2504.1972000000001</v>
      </c>
      <c r="L105" s="3">
        <f t="shared" si="5"/>
        <v>18.959900000000005</v>
      </c>
      <c r="O105" s="3">
        <f t="shared" si="4"/>
        <v>-0.25655000000000427</v>
      </c>
    </row>
    <row r="106" spans="4:15" x14ac:dyDescent="0.25">
      <c r="D106" s="3">
        <v>67.714500000000001</v>
      </c>
      <c r="E106" s="3">
        <v>223.99690000000001</v>
      </c>
      <c r="F106" s="3">
        <v>2528.9105</v>
      </c>
      <c r="H106" s="3">
        <v>86.680899999999994</v>
      </c>
      <c r="I106" s="3">
        <v>224.0224</v>
      </c>
      <c r="J106" s="3">
        <v>2528.8618000000001</v>
      </c>
      <c r="L106" s="3">
        <f t="shared" si="5"/>
        <v>18.966399999999993</v>
      </c>
      <c r="O106" s="3">
        <f t="shared" si="4"/>
        <v>-0.30230000000000246</v>
      </c>
    </row>
    <row r="107" spans="4:15" x14ac:dyDescent="0.25">
      <c r="D107" s="3">
        <v>67.756</v>
      </c>
      <c r="E107" s="3">
        <v>223.9974</v>
      </c>
      <c r="F107" s="3">
        <v>2553.5763999999999</v>
      </c>
      <c r="H107" s="3">
        <v>86.710599999999999</v>
      </c>
      <c r="I107" s="3">
        <v>224.0179</v>
      </c>
      <c r="J107" s="3">
        <v>2553.5272</v>
      </c>
      <c r="L107" s="3">
        <f t="shared" si="5"/>
        <v>18.954599999999999</v>
      </c>
      <c r="O107" s="3">
        <f t="shared" si="4"/>
        <v>-0.26670000000000016</v>
      </c>
    </row>
    <row r="108" spans="4:15" x14ac:dyDescent="0.25">
      <c r="D108" s="3">
        <v>67.796000000000006</v>
      </c>
      <c r="E108" s="3">
        <v>223.9957</v>
      </c>
      <c r="F108" s="3">
        <v>2578.2415000000001</v>
      </c>
      <c r="H108" s="3">
        <v>86.772400000000005</v>
      </c>
      <c r="I108" s="3">
        <v>224.02250000000001</v>
      </c>
      <c r="J108" s="3">
        <v>2578.1931</v>
      </c>
      <c r="L108" s="3">
        <f t="shared" si="5"/>
        <v>18.976399999999998</v>
      </c>
      <c r="O108" s="3">
        <f t="shared" si="4"/>
        <v>-0.21580000000000155</v>
      </c>
    </row>
    <row r="109" spans="4:15" x14ac:dyDescent="0.25">
      <c r="D109" s="3">
        <v>67.725200000000001</v>
      </c>
      <c r="E109" s="3">
        <v>223.99610000000001</v>
      </c>
      <c r="F109" s="3">
        <v>2602.9068000000002</v>
      </c>
      <c r="H109" s="3">
        <v>86.701700000000002</v>
      </c>
      <c r="I109" s="3">
        <v>224.0224</v>
      </c>
      <c r="J109" s="3">
        <v>2602.8569000000002</v>
      </c>
      <c r="L109" s="3">
        <f t="shared" si="5"/>
        <v>18.976500000000001</v>
      </c>
      <c r="O109" s="3">
        <f t="shared" si="4"/>
        <v>-0.28655000000000541</v>
      </c>
    </row>
    <row r="110" spans="4:15" x14ac:dyDescent="0.25">
      <c r="D110" s="3">
        <v>67.661699999999996</v>
      </c>
      <c r="E110" s="3">
        <v>223.99459999999999</v>
      </c>
      <c r="F110" s="3">
        <v>2627.5720000000001</v>
      </c>
      <c r="H110" s="3">
        <v>86.614199999999997</v>
      </c>
      <c r="I110" s="3">
        <v>224.02029999999999</v>
      </c>
      <c r="J110" s="3">
        <v>2627.5221999999999</v>
      </c>
      <c r="L110" s="3">
        <f t="shared" si="5"/>
        <v>18.952500000000001</v>
      </c>
      <c r="O110" s="3">
        <f t="shared" si="4"/>
        <v>-0.36205000000001064</v>
      </c>
    </row>
    <row r="111" spans="4:15" x14ac:dyDescent="0.25">
      <c r="D111" s="3">
        <v>67.736000000000004</v>
      </c>
      <c r="E111" s="3">
        <v>223.9965</v>
      </c>
      <c r="F111" s="3">
        <v>2652.2381</v>
      </c>
      <c r="H111" s="3">
        <v>86.704300000000003</v>
      </c>
      <c r="I111" s="3">
        <v>224.02250000000001</v>
      </c>
      <c r="J111" s="3">
        <v>2652.1876000000002</v>
      </c>
      <c r="L111" s="3">
        <f t="shared" si="5"/>
        <v>18.968299999999999</v>
      </c>
      <c r="O111" s="3">
        <f t="shared" si="4"/>
        <v>-0.27984999999999616</v>
      </c>
    </row>
    <row r="112" spans="4:15" x14ac:dyDescent="0.25">
      <c r="D112" s="3">
        <v>67.810699999999997</v>
      </c>
      <c r="E112" s="3">
        <v>223.99590000000001</v>
      </c>
      <c r="F112" s="3">
        <v>2676.904</v>
      </c>
      <c r="H112" s="3">
        <v>86.781999999999996</v>
      </c>
      <c r="I112" s="3">
        <v>224.0204</v>
      </c>
      <c r="J112" s="3">
        <v>2676.8539999999998</v>
      </c>
      <c r="L112" s="3">
        <f t="shared" si="5"/>
        <v>18.971299999999999</v>
      </c>
      <c r="O112" s="3">
        <f t="shared" si="4"/>
        <v>-0.20365000000001032</v>
      </c>
    </row>
    <row r="113" spans="4:15" x14ac:dyDescent="0.25">
      <c r="D113" s="3">
        <v>67.742099999999994</v>
      </c>
      <c r="E113" s="3">
        <v>223.9967</v>
      </c>
      <c r="F113" s="3">
        <v>2701.5675999999999</v>
      </c>
      <c r="H113" s="3">
        <v>86.717200000000005</v>
      </c>
      <c r="I113" s="3">
        <v>224.024</v>
      </c>
      <c r="J113" s="3">
        <v>2701.5183000000002</v>
      </c>
      <c r="L113" s="3">
        <f t="shared" si="5"/>
        <v>18.975100000000012</v>
      </c>
      <c r="O113" s="3">
        <f t="shared" si="4"/>
        <v>-0.27035000000000764</v>
      </c>
    </row>
    <row r="114" spans="4:15" x14ac:dyDescent="0.25">
      <c r="D114" s="3">
        <v>67.828000000000003</v>
      </c>
      <c r="E114" s="3">
        <v>223.99619999999999</v>
      </c>
      <c r="F114" s="3">
        <v>2726.2336</v>
      </c>
      <c r="H114" s="3">
        <v>86.804199999999994</v>
      </c>
      <c r="I114" s="3">
        <v>224.02340000000001</v>
      </c>
      <c r="J114" s="3">
        <v>2726.1849000000002</v>
      </c>
      <c r="L114" s="3">
        <f t="shared" si="5"/>
        <v>18.976199999999992</v>
      </c>
      <c r="O114" s="3">
        <f t="shared" si="4"/>
        <v>-0.18389999999999418</v>
      </c>
    </row>
    <row r="115" spans="4:15" x14ac:dyDescent="0.25">
      <c r="D115" s="3">
        <v>67.776399999999995</v>
      </c>
      <c r="E115" s="3">
        <v>223.9966</v>
      </c>
      <c r="F115" s="3">
        <v>2750.8966999999998</v>
      </c>
      <c r="H115" s="3">
        <v>86.755899999999997</v>
      </c>
      <c r="I115" s="3">
        <v>224.0215</v>
      </c>
      <c r="J115" s="3">
        <v>2750.8492000000001</v>
      </c>
      <c r="L115" s="3">
        <f t="shared" si="5"/>
        <v>18.979500000000002</v>
      </c>
      <c r="O115" s="3">
        <f t="shared" si="4"/>
        <v>-0.23385000000000389</v>
      </c>
    </row>
    <row r="116" spans="4:15" x14ac:dyDescent="0.25">
      <c r="D116" s="3">
        <v>67.813599999999994</v>
      </c>
      <c r="E116" s="3">
        <v>223.9958</v>
      </c>
      <c r="F116" s="3">
        <v>2775.5605999999998</v>
      </c>
      <c r="H116" s="3">
        <v>86.789599999999993</v>
      </c>
      <c r="I116" s="3">
        <v>224.023</v>
      </c>
      <c r="J116" s="3">
        <v>2775.5144</v>
      </c>
      <c r="L116" s="3">
        <f t="shared" si="5"/>
        <v>18.975999999999999</v>
      </c>
      <c r="O116" s="3">
        <f t="shared" si="4"/>
        <v>-0.19840000000000657</v>
      </c>
    </row>
    <row r="117" spans="4:15" x14ac:dyDescent="0.25">
      <c r="D117" s="3">
        <v>67.780699999999996</v>
      </c>
      <c r="E117" s="3">
        <v>223.9973</v>
      </c>
      <c r="F117" s="3">
        <v>2800.2255</v>
      </c>
      <c r="H117" s="3">
        <v>86.750299999999996</v>
      </c>
      <c r="I117" s="3">
        <v>224.02440000000001</v>
      </c>
      <c r="J117" s="3">
        <v>2800.1786000000002</v>
      </c>
      <c r="L117" s="3">
        <f t="shared" si="5"/>
        <v>18.9696</v>
      </c>
      <c r="O117" s="3">
        <f t="shared" si="4"/>
        <v>-0.23449999999999704</v>
      </c>
    </row>
    <row r="118" spans="4:15" x14ac:dyDescent="0.25">
      <c r="D118" s="3">
        <v>67.662899999999993</v>
      </c>
      <c r="E118" s="3">
        <v>223.99709999999999</v>
      </c>
      <c r="F118" s="3">
        <v>2824.8924999999999</v>
      </c>
      <c r="H118" s="3">
        <v>86.620099999999994</v>
      </c>
      <c r="I118" s="3">
        <v>224.02160000000001</v>
      </c>
      <c r="J118" s="3">
        <v>2824.8433</v>
      </c>
      <c r="L118" s="3">
        <f t="shared" si="5"/>
        <v>18.9572</v>
      </c>
      <c r="O118" s="3">
        <f t="shared" si="4"/>
        <v>-0.35850000000000648</v>
      </c>
    </row>
    <row r="119" spans="4:15" x14ac:dyDescent="0.25">
      <c r="D119" s="3">
        <v>67.702399999999997</v>
      </c>
      <c r="E119" s="3">
        <v>223.99780000000001</v>
      </c>
      <c r="F119" s="3">
        <v>2849.5603999999998</v>
      </c>
      <c r="H119" s="3">
        <v>86.669799999999995</v>
      </c>
      <c r="I119" s="3">
        <v>224.02160000000001</v>
      </c>
      <c r="J119" s="3">
        <v>2849.5086000000001</v>
      </c>
      <c r="L119" s="3">
        <f t="shared" si="5"/>
        <v>18.967399999999998</v>
      </c>
      <c r="O119" s="3">
        <f t="shared" si="4"/>
        <v>-0.31390000000000384</v>
      </c>
    </row>
    <row r="120" spans="4:15" x14ac:dyDescent="0.25">
      <c r="D120" s="3">
        <v>67.718999999999994</v>
      </c>
      <c r="E120" s="3">
        <v>223.9974</v>
      </c>
      <c r="F120" s="3">
        <v>2874.2211000000002</v>
      </c>
      <c r="H120" s="3">
        <v>86.687899999999999</v>
      </c>
      <c r="I120" s="3">
        <v>224.02199999999999</v>
      </c>
      <c r="J120" s="3">
        <v>2874.1743999999999</v>
      </c>
      <c r="L120" s="3">
        <f t="shared" si="5"/>
        <v>18.968900000000005</v>
      </c>
      <c r="O120" s="3">
        <f t="shared" si="4"/>
        <v>-0.29654999999999632</v>
      </c>
    </row>
    <row r="121" spans="4:15" x14ac:dyDescent="0.25">
      <c r="D121" s="3">
        <v>67.718900000000005</v>
      </c>
      <c r="E121" s="3">
        <v>223.9966</v>
      </c>
      <c r="F121" s="3">
        <v>2898.8910000000001</v>
      </c>
      <c r="H121" s="3">
        <v>86.687100000000001</v>
      </c>
      <c r="I121" s="3">
        <v>224.02119999999999</v>
      </c>
      <c r="J121" s="3">
        <v>2898.8393000000001</v>
      </c>
      <c r="L121" s="3">
        <f t="shared" si="5"/>
        <v>18.968199999999996</v>
      </c>
      <c r="O121" s="3">
        <f t="shared" si="4"/>
        <v>-0.29699999999999704</v>
      </c>
    </row>
    <row r="122" spans="4:15" x14ac:dyDescent="0.25">
      <c r="D122" s="3">
        <v>67.773799999999994</v>
      </c>
      <c r="E122" s="3">
        <v>223.99629999999999</v>
      </c>
      <c r="F122" s="3">
        <v>2923.5553</v>
      </c>
      <c r="H122" s="3">
        <v>86.739000000000004</v>
      </c>
      <c r="I122" s="3">
        <v>224.0224</v>
      </c>
      <c r="J122" s="3">
        <v>2923.5056</v>
      </c>
      <c r="L122" s="3">
        <f t="shared" si="5"/>
        <v>18.96520000000001</v>
      </c>
      <c r="O122" s="3">
        <f t="shared" si="4"/>
        <v>-0.2436000000000007</v>
      </c>
    </row>
    <row r="123" spans="4:15" x14ac:dyDescent="0.25">
      <c r="D123" s="3">
        <v>67.730699999999999</v>
      </c>
      <c r="E123" s="3">
        <v>223.9958</v>
      </c>
      <c r="F123" s="3">
        <v>2948.2181999999998</v>
      </c>
      <c r="H123" s="3">
        <v>86.700199999999995</v>
      </c>
      <c r="I123" s="3">
        <v>224.02090000000001</v>
      </c>
      <c r="J123" s="3">
        <v>2948.1702</v>
      </c>
      <c r="L123" s="3">
        <f t="shared" si="5"/>
        <v>18.969499999999996</v>
      </c>
      <c r="O123" s="3">
        <f t="shared" si="4"/>
        <v>-0.28454999999999586</v>
      </c>
    </row>
    <row r="124" spans="4:15" x14ac:dyDescent="0.25">
      <c r="D124" s="3">
        <v>67.812799999999996</v>
      </c>
      <c r="E124" s="3">
        <v>223.99590000000001</v>
      </c>
      <c r="F124" s="3">
        <v>2972.8847000000001</v>
      </c>
      <c r="H124" s="3">
        <v>86.7804</v>
      </c>
      <c r="I124" s="3">
        <v>224.02260000000001</v>
      </c>
      <c r="J124" s="3">
        <v>2972.8362999999999</v>
      </c>
      <c r="L124" s="3">
        <f t="shared" si="5"/>
        <v>18.967600000000004</v>
      </c>
      <c r="O124" s="3">
        <f t="shared" si="4"/>
        <v>-0.20340000000000202</v>
      </c>
    </row>
    <row r="125" spans="4:15" x14ac:dyDescent="0.25">
      <c r="D125" s="3">
        <v>67.724699999999999</v>
      </c>
      <c r="E125" s="3">
        <v>223.9965</v>
      </c>
      <c r="F125" s="3">
        <v>2997.5509000000002</v>
      </c>
      <c r="H125" s="3">
        <v>86.699100000000001</v>
      </c>
      <c r="I125" s="3">
        <v>224.02099999999999</v>
      </c>
      <c r="J125" s="3">
        <v>2997.5005000000001</v>
      </c>
      <c r="L125" s="3">
        <f t="shared" si="5"/>
        <v>18.974400000000003</v>
      </c>
      <c r="O125" s="3">
        <f t="shared" si="4"/>
        <v>-0.28810000000000002</v>
      </c>
    </row>
    <row r="126" spans="4:15" x14ac:dyDescent="0.25">
      <c r="D126" s="3">
        <v>67.681600000000003</v>
      </c>
      <c r="E126" s="3">
        <v>223.99549999999999</v>
      </c>
      <c r="F126" s="3">
        <v>3022.2168999999999</v>
      </c>
      <c r="H126" s="3">
        <v>86.65</v>
      </c>
      <c r="I126" s="3">
        <v>224.0224</v>
      </c>
      <c r="J126" s="3">
        <v>3022.1651999999999</v>
      </c>
      <c r="L126" s="3">
        <f t="shared" si="5"/>
        <v>18.968400000000003</v>
      </c>
      <c r="O126" s="3">
        <f t="shared" si="4"/>
        <v>-0.33419999999999561</v>
      </c>
    </row>
    <row r="127" spans="4:15" x14ac:dyDescent="0.25">
      <c r="D127" s="3">
        <v>67.759699999999995</v>
      </c>
      <c r="E127" s="3">
        <v>223.99590000000001</v>
      </c>
      <c r="F127" s="3">
        <v>3046.8814000000002</v>
      </c>
      <c r="H127" s="3">
        <v>86.727099999999993</v>
      </c>
      <c r="I127" s="3">
        <v>224.02170000000001</v>
      </c>
      <c r="J127" s="3">
        <v>3046.8310999999999</v>
      </c>
      <c r="L127" s="3">
        <f t="shared" si="5"/>
        <v>18.967399999999998</v>
      </c>
      <c r="O127" s="3">
        <f t="shared" si="4"/>
        <v>-0.25660000000000593</v>
      </c>
    </row>
    <row r="128" spans="4:15" x14ac:dyDescent="0.25">
      <c r="D128" s="3">
        <v>67.84</v>
      </c>
      <c r="E128" s="3">
        <v>223.99680000000001</v>
      </c>
      <c r="F128" s="3">
        <v>3071.5430999999999</v>
      </c>
      <c r="H128" s="3">
        <v>86.799899999999994</v>
      </c>
      <c r="I128" s="3">
        <v>224.02440000000001</v>
      </c>
      <c r="J128" s="3">
        <v>3071.4978000000001</v>
      </c>
      <c r="L128" s="3">
        <f t="shared" si="5"/>
        <v>18.95989999999999</v>
      </c>
      <c r="O128" s="3">
        <f t="shared" si="4"/>
        <v>-0.18004999999999427</v>
      </c>
    </row>
    <row r="129" spans="4:15" x14ac:dyDescent="0.25">
      <c r="D129" s="3">
        <v>67.715999999999994</v>
      </c>
      <c r="E129" s="3">
        <v>223.9965</v>
      </c>
      <c r="F129" s="3">
        <v>3096.2107999999998</v>
      </c>
      <c r="H129" s="3">
        <v>86.68</v>
      </c>
      <c r="I129" s="3">
        <v>224.02180000000001</v>
      </c>
      <c r="J129" s="3">
        <v>3096.1613000000002</v>
      </c>
      <c r="L129" s="3">
        <f t="shared" si="5"/>
        <v>18.964000000000013</v>
      </c>
      <c r="O129" s="3">
        <f t="shared" si="4"/>
        <v>-0.3019999999999925</v>
      </c>
    </row>
    <row r="130" spans="4:15" x14ac:dyDescent="0.25">
      <c r="D130" s="3">
        <v>67.882599999999996</v>
      </c>
      <c r="E130" s="3">
        <v>223.99760000000001</v>
      </c>
      <c r="F130" s="3">
        <v>3120.8764000000001</v>
      </c>
      <c r="H130" s="3">
        <v>86.840999999999994</v>
      </c>
      <c r="I130" s="3">
        <v>224.02369999999999</v>
      </c>
      <c r="J130" s="3">
        <v>3120.8274000000001</v>
      </c>
      <c r="L130" s="3">
        <f t="shared" si="5"/>
        <v>18.958399999999997</v>
      </c>
      <c r="O130" s="3">
        <f t="shared" si="4"/>
        <v>-0.13820000000001187</v>
      </c>
    </row>
    <row r="131" spans="4:15" x14ac:dyDescent="0.25">
      <c r="D131" s="3">
        <v>67.749099999999999</v>
      </c>
      <c r="E131" s="3">
        <v>223.9974</v>
      </c>
      <c r="F131" s="3">
        <v>3145.5392000000002</v>
      </c>
      <c r="H131" s="3">
        <v>86.725700000000003</v>
      </c>
      <c r="I131" s="3">
        <v>224.02289999999999</v>
      </c>
      <c r="J131" s="3">
        <v>3145.4913000000001</v>
      </c>
      <c r="L131" s="3">
        <f t="shared" si="5"/>
        <v>18.976600000000005</v>
      </c>
      <c r="O131" s="3">
        <f t="shared" si="4"/>
        <v>-0.26259999999999195</v>
      </c>
    </row>
    <row r="132" spans="4:15" x14ac:dyDescent="0.25">
      <c r="D132" s="3">
        <v>67.420500000000004</v>
      </c>
      <c r="E132" s="3">
        <v>223.9956</v>
      </c>
      <c r="F132" s="3">
        <v>3170.2121999999999</v>
      </c>
      <c r="H132" s="3">
        <v>86.393100000000004</v>
      </c>
      <c r="I132" s="3">
        <v>224.0189</v>
      </c>
      <c r="J132" s="3">
        <v>3170.1543000000001</v>
      </c>
      <c r="L132" s="3">
        <f t="shared" si="5"/>
        <v>18.9726</v>
      </c>
      <c r="O132" s="3">
        <f t="shared" si="4"/>
        <v>-0.59319999999999595</v>
      </c>
    </row>
    <row r="133" spans="4:15" x14ac:dyDescent="0.25">
      <c r="D133" s="3">
        <v>67.430300000000003</v>
      </c>
      <c r="E133" s="3">
        <v>223.99629999999999</v>
      </c>
      <c r="F133" s="3">
        <v>3194.8795</v>
      </c>
      <c r="H133" s="3">
        <v>86.412000000000006</v>
      </c>
      <c r="I133" s="3">
        <v>224.0172</v>
      </c>
      <c r="J133" s="3">
        <v>3194.8202000000001</v>
      </c>
      <c r="L133" s="3">
        <f t="shared" si="5"/>
        <v>18.981700000000004</v>
      </c>
      <c r="O133" s="3">
        <f t="shared" ref="O133:O135" si="6">AVERAGE(D133,H133)-77.5</f>
        <v>-0.57884999999998854</v>
      </c>
    </row>
    <row r="134" spans="4:15" x14ac:dyDescent="0.25">
      <c r="D134" s="3">
        <v>67.710099999999997</v>
      </c>
      <c r="E134" s="3">
        <v>223.99709999999999</v>
      </c>
      <c r="F134" s="3">
        <v>3219.5355</v>
      </c>
      <c r="H134" s="3">
        <v>86.690200000000004</v>
      </c>
      <c r="I134" s="3">
        <v>224.02289999999999</v>
      </c>
      <c r="J134" s="3">
        <v>3219.4872999999998</v>
      </c>
      <c r="L134" s="3">
        <f t="shared" si="5"/>
        <v>18.980100000000007</v>
      </c>
      <c r="O134" s="3">
        <f t="shared" si="6"/>
        <v>-0.29984999999999218</v>
      </c>
    </row>
    <row r="135" spans="4:15" x14ac:dyDescent="0.25">
      <c r="D135" s="3">
        <v>67.711100000000002</v>
      </c>
      <c r="E135" s="3">
        <v>223.99889999999999</v>
      </c>
      <c r="F135" s="3">
        <v>3244.1999000000001</v>
      </c>
      <c r="H135" s="3">
        <v>86.679400000000001</v>
      </c>
      <c r="I135" s="3">
        <v>224.02160000000001</v>
      </c>
      <c r="J135" s="3">
        <v>3244.152</v>
      </c>
      <c r="L135" s="3">
        <f t="shared" si="5"/>
        <v>18.968299999999999</v>
      </c>
      <c r="O135" s="3">
        <f t="shared" si="6"/>
        <v>-0.30474999999999852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5633DF-211A-4585-BD94-6431F98E766E}">
  <dimension ref="E3:AO268"/>
  <sheetViews>
    <sheetView tabSelected="1" topLeftCell="D34" zoomScaleNormal="100" workbookViewId="0">
      <selection activeCell="AF75" sqref="AF75"/>
    </sheetView>
  </sheetViews>
  <sheetFormatPr defaultRowHeight="15" x14ac:dyDescent="0.25"/>
  <cols>
    <col min="22" max="22" width="12" bestFit="1" customWidth="1"/>
  </cols>
  <sheetData>
    <row r="3" spans="5:41" x14ac:dyDescent="0.25">
      <c r="T3">
        <f>AVERAGE(T137:T268)</f>
        <v>236.90065401515156</v>
      </c>
    </row>
    <row r="4" spans="5:41" x14ac:dyDescent="0.25">
      <c r="E4" s="1" t="s">
        <v>0</v>
      </c>
      <c r="F4" s="1" t="s">
        <v>1</v>
      </c>
      <c r="G4" s="1" t="s">
        <v>2</v>
      </c>
    </row>
    <row r="5" spans="5:41" x14ac:dyDescent="0.25">
      <c r="E5">
        <v>67.371949999999998</v>
      </c>
      <c r="F5">
        <v>224.00003000000001</v>
      </c>
      <c r="G5">
        <v>11.553520000000001</v>
      </c>
      <c r="I5">
        <f>F137-$J$5</f>
        <v>-4.5045681818209005E-2</v>
      </c>
      <c r="J5">
        <f>AVERAGE(F137:F268)</f>
        <v>236.9193756818182</v>
      </c>
      <c r="K5">
        <f>-(G5-$G$5)*0.000145+0.236805+I5</f>
        <v>0.19175931818179098</v>
      </c>
      <c r="L5">
        <f>E5-77.5+19/2</f>
        <v>-0.62805000000000177</v>
      </c>
      <c r="N5" s="4">
        <f>G5/$G$5</f>
        <v>1</v>
      </c>
      <c r="P5" s="5">
        <f t="shared" ref="P5:P8" si="0">I5*1000</f>
        <v>-45.045681818209005</v>
      </c>
      <c r="Q5" s="6">
        <f t="shared" ref="Q5:Q8" si="1">(L5-$M$9)*1000</f>
        <v>-43.519193548389289</v>
      </c>
      <c r="T5">
        <v>224.00003000000001</v>
      </c>
      <c r="U5">
        <f>T137-$T$3</f>
        <v>-2.7024015151567937E-2</v>
      </c>
      <c r="V5" s="5">
        <f>(U5-I5)*1000</f>
        <v>18.021666666641067</v>
      </c>
      <c r="Y5">
        <f>0.00001/3.4</f>
        <v>2.9411764705882355E-6</v>
      </c>
      <c r="Z5">
        <v>0</v>
      </c>
    </row>
    <row r="6" spans="5:41" x14ac:dyDescent="0.25">
      <c r="E6">
        <v>67.461849999999998</v>
      </c>
      <c r="F6">
        <v>224.00003000000001</v>
      </c>
      <c r="G6">
        <v>36.226640000000003</v>
      </c>
      <c r="I6">
        <f t="shared" ref="I6:I69" si="2">F138-$J$5</f>
        <v>-9.545681818195817E-3</v>
      </c>
      <c r="K6">
        <f t="shared" ref="K6:K69" si="3">-(G6-$G$5)*0.000145+0.236805+I6</f>
        <v>0.22368171578180418</v>
      </c>
      <c r="L6">
        <f t="shared" ref="L6:L69" si="4">E6-77.5+19/2</f>
        <v>-0.53815000000000168</v>
      </c>
      <c r="N6" s="4">
        <f>(G6-$G$5)/24.666+1</f>
        <v>2.0002886564501745</v>
      </c>
      <c r="P6" s="5">
        <f t="shared" si="0"/>
        <v>-9.545681818195817</v>
      </c>
      <c r="Q6" s="5">
        <f t="shared" si="1"/>
        <v>46.380806451610802</v>
      </c>
      <c r="T6">
        <v>224.00011000000001</v>
      </c>
      <c r="U6">
        <f t="shared" ref="U6:U69" si="5">T138-$T$3</f>
        <v>8.5759848484485701E-3</v>
      </c>
      <c r="V6" s="5">
        <f t="shared" ref="V6:V69" si="6">(U6-I6)*1000</f>
        <v>18.121666666644387</v>
      </c>
    </row>
    <row r="7" spans="5:41" x14ac:dyDescent="0.25">
      <c r="E7">
        <v>67.369550000000004</v>
      </c>
      <c r="F7">
        <v>224.00003000000001</v>
      </c>
      <c r="G7">
        <v>60.899450000000002</v>
      </c>
      <c r="I7">
        <f t="shared" si="2"/>
        <v>8.4354318181794952E-2</v>
      </c>
      <c r="K7">
        <f t="shared" si="3"/>
        <v>0.31400415833179496</v>
      </c>
      <c r="L7">
        <f t="shared" si="4"/>
        <v>-0.63044999999999618</v>
      </c>
      <c r="N7" s="4">
        <f t="shared" ref="N7" si="7">(G7-$G$5)/24.666+1</f>
        <v>3.0005647449931079</v>
      </c>
      <c r="P7" s="5">
        <f t="shared" si="0"/>
        <v>84.354318181794952</v>
      </c>
      <c r="Q7" s="5">
        <f t="shared" si="1"/>
        <v>-45.919193548383696</v>
      </c>
      <c r="T7">
        <v>224.00003000000001</v>
      </c>
      <c r="U7">
        <f t="shared" si="5"/>
        <v>1.3275984848434064E-2</v>
      </c>
      <c r="V7" s="5">
        <f t="shared" si="6"/>
        <v>-71.078333333360888</v>
      </c>
    </row>
    <row r="8" spans="5:41" x14ac:dyDescent="0.25">
      <c r="E8">
        <v>67.454849999999993</v>
      </c>
      <c r="F8">
        <v>224.00003000000001</v>
      </c>
      <c r="G8">
        <v>85.572419999999994</v>
      </c>
      <c r="I8">
        <f t="shared" si="2"/>
        <v>6.7304318181811595E-2</v>
      </c>
      <c r="K8">
        <f t="shared" si="3"/>
        <v>0.29337657768181158</v>
      </c>
      <c r="L8">
        <f t="shared" si="4"/>
        <v>-0.54515000000000668</v>
      </c>
      <c r="N8" s="4">
        <v>3</v>
      </c>
      <c r="P8" s="5">
        <f t="shared" si="0"/>
        <v>67.304318181811595</v>
      </c>
      <c r="Q8" s="6">
        <f t="shared" si="1"/>
        <v>39.3808064516058</v>
      </c>
      <c r="T8">
        <v>224.00003000000001</v>
      </c>
      <c r="U8">
        <f t="shared" si="5"/>
        <v>3.0759848484365193E-3</v>
      </c>
      <c r="V8" s="5">
        <f t="shared" si="6"/>
        <v>-64.228333333375076</v>
      </c>
    </row>
    <row r="9" spans="5:41" x14ac:dyDescent="0.25">
      <c r="E9">
        <v>67.360050000000001</v>
      </c>
      <c r="F9">
        <v>224.00009</v>
      </c>
      <c r="G9">
        <v>110.24523000000001</v>
      </c>
      <c r="I9">
        <f t="shared" si="2"/>
        <v>-1.9745681818193361E-2</v>
      </c>
      <c r="K9">
        <f t="shared" si="3"/>
        <v>0.20274902023180663</v>
      </c>
      <c r="L9">
        <f t="shared" si="4"/>
        <v>-0.63994999999999891</v>
      </c>
      <c r="M9">
        <f>AVERAGE(L9:L132)</f>
        <v>-0.58453080645161248</v>
      </c>
      <c r="N9" s="4">
        <v>4</v>
      </c>
      <c r="P9" s="5">
        <f>I9*1000</f>
        <v>-19.745681818193361</v>
      </c>
      <c r="Q9" s="5">
        <f>(L9-$M$9)*1000</f>
        <v>-55.419193548386424</v>
      </c>
      <c r="R9" s="4">
        <f t="shared" ref="R9:R40" si="8">P9-$Z$5*(N9-$N$9)+15</f>
        <v>-4.7456818181933613</v>
      </c>
      <c r="S9" s="4">
        <v>-8</v>
      </c>
      <c r="T9">
        <v>224.00003000000001</v>
      </c>
      <c r="U9">
        <f t="shared" si="5"/>
        <v>-5.524015151564754E-3</v>
      </c>
      <c r="V9" s="5">
        <f t="shared" si="6"/>
        <v>14.221666666628607</v>
      </c>
      <c r="AN9" s="4">
        <f>S9-R9</f>
        <v>-3.2543181818066387</v>
      </c>
      <c r="AO9" s="4">
        <f>AN9-0.09*(N4-$N$4)+5.79</f>
        <v>2.5356818181933614</v>
      </c>
    </row>
    <row r="10" spans="5:41" x14ac:dyDescent="0.25">
      <c r="E10">
        <v>67.466290000000001</v>
      </c>
      <c r="F10">
        <v>223.99995999999999</v>
      </c>
      <c r="G10">
        <v>134.91820000000001</v>
      </c>
      <c r="I10">
        <f t="shared" si="2"/>
        <v>-1.1645681818208686E-2</v>
      </c>
      <c r="K10">
        <f t="shared" si="3"/>
        <v>0.20727143958179131</v>
      </c>
      <c r="L10">
        <f t="shared" si="4"/>
        <v>-0.53370999999999924</v>
      </c>
      <c r="N10" s="4">
        <v>5</v>
      </c>
      <c r="P10" s="5">
        <f t="shared" ref="P10:P73" si="9">I10*1000</f>
        <v>-11.645681818208686</v>
      </c>
      <c r="Q10" s="5">
        <f t="shared" ref="Q10:Q73" si="10">(L10-$M$9)*1000</f>
        <v>50.820806451613244</v>
      </c>
      <c r="R10" s="4">
        <f t="shared" si="8"/>
        <v>3.3543181817913137</v>
      </c>
      <c r="S10">
        <v>1</v>
      </c>
      <c r="T10">
        <v>224.00003000000001</v>
      </c>
      <c r="U10">
        <f t="shared" si="5"/>
        <v>-2.6240151515537491E-3</v>
      </c>
      <c r="V10" s="5">
        <f t="shared" si="6"/>
        <v>9.0216666666549372</v>
      </c>
      <c r="AN10" s="4">
        <f t="shared" ref="AN10:AN73" si="11">S10-R10</f>
        <v>-2.3543181817913137</v>
      </c>
      <c r="AO10" s="4">
        <f t="shared" ref="AO10:AO73" si="12">AN10-0.09*(N5-$N$4)+5.79</f>
        <v>3.3456818182086865</v>
      </c>
    </row>
    <row r="11" spans="5:41" x14ac:dyDescent="0.25">
      <c r="E11">
        <v>67.429950000000005</v>
      </c>
      <c r="F11">
        <v>224.00003000000001</v>
      </c>
      <c r="G11">
        <v>159.59117000000001</v>
      </c>
      <c r="I11">
        <f t="shared" si="2"/>
        <v>4.7543181817957247E-3</v>
      </c>
      <c r="K11">
        <f t="shared" si="3"/>
        <v>0.2200938589317957</v>
      </c>
      <c r="L11">
        <f t="shared" si="4"/>
        <v>-0.57004999999999484</v>
      </c>
      <c r="N11" s="4">
        <v>6</v>
      </c>
      <c r="P11" s="5">
        <f t="shared" si="9"/>
        <v>4.7543181817957247</v>
      </c>
      <c r="Q11" s="5">
        <f t="shared" si="10"/>
        <v>14.480806451617646</v>
      </c>
      <c r="R11" s="4">
        <f t="shared" si="8"/>
        <v>19.754318181795725</v>
      </c>
      <c r="S11">
        <v>18</v>
      </c>
      <c r="T11">
        <v>224.00003000000001</v>
      </c>
      <c r="U11">
        <f t="shared" si="5"/>
        <v>1.6625984848445796E-2</v>
      </c>
      <c r="V11" s="5">
        <f t="shared" si="6"/>
        <v>11.871666666650071</v>
      </c>
      <c r="AN11" s="4">
        <f t="shared" si="11"/>
        <v>-1.7543181817957247</v>
      </c>
      <c r="AO11" s="4">
        <f t="shared" si="12"/>
        <v>3.8556558391237594</v>
      </c>
    </row>
    <row r="12" spans="5:41" x14ac:dyDescent="0.25">
      <c r="E12">
        <v>67.446849999999998</v>
      </c>
      <c r="F12">
        <v>224.00003000000001</v>
      </c>
      <c r="G12">
        <v>184.26437999999999</v>
      </c>
      <c r="I12">
        <f t="shared" si="2"/>
        <v>-1.8445681818207049E-2</v>
      </c>
      <c r="K12">
        <f t="shared" si="3"/>
        <v>0.19331624348179294</v>
      </c>
      <c r="L12">
        <f t="shared" si="4"/>
        <v>-0.55315000000000225</v>
      </c>
      <c r="N12" s="4">
        <f>(G12-$G$6)/24.666+1</f>
        <v>7.0016922078975101</v>
      </c>
      <c r="P12" s="5">
        <f t="shared" si="9"/>
        <v>-18.445681818207049</v>
      </c>
      <c r="Q12" s="5">
        <f t="shared" si="10"/>
        <v>31.380806451610233</v>
      </c>
      <c r="R12" s="4">
        <f t="shared" si="8"/>
        <v>-3.4456818182070492</v>
      </c>
      <c r="S12">
        <v>-5</v>
      </c>
      <c r="T12">
        <v>224.00003000000001</v>
      </c>
      <c r="U12">
        <f t="shared" si="5"/>
        <v>-8.2240151515691196E-3</v>
      </c>
      <c r="V12" s="5">
        <f t="shared" si="6"/>
        <v>10.22166666663793</v>
      </c>
      <c r="AN12" s="4">
        <f t="shared" si="11"/>
        <v>-1.5543181817929508</v>
      </c>
      <c r="AO12" s="4">
        <f t="shared" si="12"/>
        <v>3.9656309911576697</v>
      </c>
    </row>
    <row r="13" spans="5:41" x14ac:dyDescent="0.25">
      <c r="E13">
        <v>67.438450000000003</v>
      </c>
      <c r="F13">
        <v>224.00003000000001</v>
      </c>
      <c r="G13">
        <v>208.93734000000001</v>
      </c>
      <c r="I13">
        <f t="shared" si="2"/>
        <v>8.1543181817949062E-3</v>
      </c>
      <c r="K13">
        <f t="shared" si="3"/>
        <v>0.21633866428179488</v>
      </c>
      <c r="L13">
        <f t="shared" si="4"/>
        <v>-0.56154999999999688</v>
      </c>
      <c r="N13" s="4">
        <f t="shared" ref="N13:N76" si="13">(G13-$G$6)/24.666+1</f>
        <v>8.0019743776858832</v>
      </c>
      <c r="P13" s="5">
        <f t="shared" si="9"/>
        <v>8.1543181817949062</v>
      </c>
      <c r="Q13" s="5">
        <f t="shared" si="10"/>
        <v>22.980806451615599</v>
      </c>
      <c r="R13" s="4">
        <f t="shared" si="8"/>
        <v>23.154318181794906</v>
      </c>
      <c r="S13">
        <v>21</v>
      </c>
      <c r="T13">
        <v>224.00003000000001</v>
      </c>
      <c r="U13">
        <f t="shared" si="5"/>
        <v>2.0525984848433154E-2</v>
      </c>
      <c r="V13" s="5">
        <f t="shared" si="6"/>
        <v>12.371666666638248</v>
      </c>
      <c r="AN13" s="4">
        <f t="shared" si="11"/>
        <v>-2.1543181817949062</v>
      </c>
      <c r="AO13" s="4">
        <f t="shared" si="12"/>
        <v>3.3656818182050938</v>
      </c>
    </row>
    <row r="14" spans="5:41" x14ac:dyDescent="0.25">
      <c r="E14">
        <v>67.435550000000006</v>
      </c>
      <c r="F14">
        <v>223.99995000000001</v>
      </c>
      <c r="G14">
        <v>233.61016000000001</v>
      </c>
      <c r="I14">
        <f t="shared" si="2"/>
        <v>9.3043181818188714E-3</v>
      </c>
      <c r="K14">
        <f t="shared" si="3"/>
        <v>0.21391110538181884</v>
      </c>
      <c r="L14">
        <f t="shared" si="4"/>
        <v>-0.56444999999999368</v>
      </c>
      <c r="N14" s="4">
        <f t="shared" si="13"/>
        <v>9.0022508716451792</v>
      </c>
      <c r="P14" s="5">
        <f t="shared" si="9"/>
        <v>9.3043181818188714</v>
      </c>
      <c r="Q14" s="5">
        <f t="shared" si="10"/>
        <v>20.080806451618805</v>
      </c>
      <c r="R14" s="4">
        <f t="shared" si="8"/>
        <v>24.304318181818871</v>
      </c>
      <c r="S14">
        <v>22</v>
      </c>
      <c r="T14">
        <v>223.99994000000001</v>
      </c>
      <c r="U14">
        <f t="shared" si="5"/>
        <v>2.0675984848452345E-2</v>
      </c>
      <c r="V14" s="5">
        <f t="shared" si="6"/>
        <v>11.371666666633473</v>
      </c>
      <c r="AN14" s="4">
        <f t="shared" si="11"/>
        <v>-2.3043181818188714</v>
      </c>
      <c r="AO14" s="4">
        <f t="shared" si="12"/>
        <v>3.1256818181811288</v>
      </c>
    </row>
    <row r="15" spans="5:41" x14ac:dyDescent="0.25">
      <c r="E15">
        <v>67.438649999999996</v>
      </c>
      <c r="F15">
        <v>224.00003000000001</v>
      </c>
      <c r="G15">
        <v>258.28305</v>
      </c>
      <c r="I15">
        <f t="shared" si="2"/>
        <v>-1.1145681818192088E-2</v>
      </c>
      <c r="K15">
        <f t="shared" si="3"/>
        <v>0.18988353633180791</v>
      </c>
      <c r="L15">
        <f t="shared" si="4"/>
        <v>-0.56135000000000446</v>
      </c>
      <c r="N15" s="4">
        <f t="shared" si="13"/>
        <v>10.002530203519013</v>
      </c>
      <c r="P15" s="5">
        <f t="shared" si="9"/>
        <v>-11.145681818192088</v>
      </c>
      <c r="Q15" s="5">
        <f t="shared" si="10"/>
        <v>23.180806451608028</v>
      </c>
      <c r="R15" s="4">
        <f t="shared" si="8"/>
        <v>3.854318181807912</v>
      </c>
      <c r="S15">
        <v>2</v>
      </c>
      <c r="T15">
        <v>224.00003000000001</v>
      </c>
      <c r="U15">
        <f t="shared" si="5"/>
        <v>-2.5924015151559843E-2</v>
      </c>
      <c r="V15" s="5">
        <f t="shared" si="6"/>
        <v>-14.778333333367755</v>
      </c>
      <c r="AN15" s="4">
        <f t="shared" si="11"/>
        <v>-1.854318181807912</v>
      </c>
      <c r="AO15" s="4">
        <f t="shared" si="12"/>
        <v>3.4856818181920879</v>
      </c>
    </row>
    <row r="16" spans="5:41" x14ac:dyDescent="0.25">
      <c r="E16">
        <v>67.517150000000001</v>
      </c>
      <c r="F16">
        <v>224.00003000000001</v>
      </c>
      <c r="G16">
        <v>282.95616999999999</v>
      </c>
      <c r="I16">
        <f t="shared" si="2"/>
        <v>8.5431818180836672E-4</v>
      </c>
      <c r="K16">
        <f t="shared" si="3"/>
        <v>0.19830593393180834</v>
      </c>
      <c r="L16">
        <f t="shared" si="4"/>
        <v>-0.48284999999999911</v>
      </c>
      <c r="N16" s="4">
        <f t="shared" si="13"/>
        <v>11.002818859969187</v>
      </c>
      <c r="P16" s="5">
        <f t="shared" si="9"/>
        <v>0.85431818180836672</v>
      </c>
      <c r="Q16" s="5">
        <f t="shared" si="10"/>
        <v>101.68080645161336</v>
      </c>
      <c r="R16" s="4">
        <f t="shared" si="8"/>
        <v>15.854318181808367</v>
      </c>
      <c r="S16">
        <v>13</v>
      </c>
      <c r="T16">
        <v>224.00009</v>
      </c>
      <c r="U16">
        <f t="shared" si="5"/>
        <v>-6.4240151515662092E-3</v>
      </c>
      <c r="V16" s="5">
        <f t="shared" si="6"/>
        <v>-7.2783333333745759</v>
      </c>
      <c r="AN16" s="4">
        <f t="shared" si="11"/>
        <v>-2.8543181818083667</v>
      </c>
      <c r="AO16" s="4">
        <f t="shared" si="12"/>
        <v>2.3956818181916333</v>
      </c>
    </row>
    <row r="17" spans="5:41" x14ac:dyDescent="0.25">
      <c r="E17">
        <v>67.42577</v>
      </c>
      <c r="F17">
        <v>223.99993000000001</v>
      </c>
      <c r="G17">
        <v>307.62905999999998</v>
      </c>
      <c r="I17">
        <f t="shared" si="2"/>
        <v>1.1654318181797407E-2</v>
      </c>
      <c r="K17">
        <f t="shared" si="3"/>
        <v>0.2055283648817974</v>
      </c>
      <c r="L17">
        <f t="shared" si="4"/>
        <v>-0.57423000000000002</v>
      </c>
      <c r="N17" s="4">
        <f t="shared" si="13"/>
        <v>12.003098191843023</v>
      </c>
      <c r="P17" s="5">
        <f t="shared" si="9"/>
        <v>11.654318181797407</v>
      </c>
      <c r="Q17" s="5">
        <f t="shared" si="10"/>
        <v>10.300806451612466</v>
      </c>
      <c r="R17" s="4">
        <f t="shared" si="8"/>
        <v>26.654318181797407</v>
      </c>
      <c r="S17">
        <v>24</v>
      </c>
      <c r="T17">
        <v>224.00003000000001</v>
      </c>
      <c r="U17">
        <f t="shared" si="5"/>
        <v>1.0555984848451772E-2</v>
      </c>
      <c r="V17" s="5">
        <f t="shared" si="6"/>
        <v>-1.0983333333456358</v>
      </c>
      <c r="AN17" s="4">
        <f t="shared" si="11"/>
        <v>-2.6543181817974073</v>
      </c>
      <c r="AO17" s="4">
        <f t="shared" si="12"/>
        <v>2.5055295194918168</v>
      </c>
    </row>
    <row r="18" spans="5:41" x14ac:dyDescent="0.25">
      <c r="E18">
        <v>67.504220000000004</v>
      </c>
      <c r="F18">
        <v>224.00003000000001</v>
      </c>
      <c r="G18">
        <v>332.30180000000001</v>
      </c>
      <c r="I18">
        <f t="shared" si="2"/>
        <v>-2.6456818181941344E-3</v>
      </c>
      <c r="K18">
        <f t="shared" si="3"/>
        <v>0.18765081758180585</v>
      </c>
      <c r="L18">
        <f t="shared" si="4"/>
        <v>-0.49577999999999633</v>
      </c>
      <c r="N18" s="4">
        <f t="shared" si="13"/>
        <v>13.003371442471417</v>
      </c>
      <c r="P18" s="5">
        <f t="shared" si="9"/>
        <v>-2.6456818181941344</v>
      </c>
      <c r="Q18" s="5">
        <f t="shared" si="10"/>
        <v>88.750806451616143</v>
      </c>
      <c r="R18" s="4">
        <f t="shared" si="8"/>
        <v>12.354318181805866</v>
      </c>
      <c r="S18">
        <v>11</v>
      </c>
      <c r="T18">
        <v>224.00003000000001</v>
      </c>
      <c r="U18">
        <f t="shared" si="5"/>
        <v>-5.7240151515713933E-3</v>
      </c>
      <c r="V18" s="5">
        <f t="shared" si="6"/>
        <v>-3.0783333333772589</v>
      </c>
      <c r="AN18" s="4">
        <f t="shared" si="11"/>
        <v>-1.3543181818058656</v>
      </c>
      <c r="AO18" s="4">
        <f t="shared" si="12"/>
        <v>3.7155041242024049</v>
      </c>
    </row>
    <row r="19" spans="5:41" x14ac:dyDescent="0.25">
      <c r="E19">
        <v>67.387349999999998</v>
      </c>
      <c r="F19">
        <v>224.00003000000001</v>
      </c>
      <c r="G19">
        <v>356.97476999999998</v>
      </c>
      <c r="I19">
        <f t="shared" si="2"/>
        <v>1.3404318181812869E-2</v>
      </c>
      <c r="K19">
        <f t="shared" si="3"/>
        <v>0.20012323693181286</v>
      </c>
      <c r="L19">
        <f t="shared" si="4"/>
        <v>-0.61265000000000214</v>
      </c>
      <c r="N19" s="4">
        <f t="shared" si="13"/>
        <v>14.003654017676151</v>
      </c>
      <c r="P19" s="5">
        <f t="shared" si="9"/>
        <v>13.404318181812869</v>
      </c>
      <c r="Q19" s="5">
        <f t="shared" si="10"/>
        <v>-28.119193548389653</v>
      </c>
      <c r="R19" s="4">
        <f t="shared" si="8"/>
        <v>28.404318181812869</v>
      </c>
      <c r="S19">
        <v>25</v>
      </c>
      <c r="T19">
        <v>224.00003000000001</v>
      </c>
      <c r="U19">
        <f t="shared" si="5"/>
        <v>1.8775984848446114E-2</v>
      </c>
      <c r="V19" s="5">
        <f t="shared" si="6"/>
        <v>5.3716666666332458</v>
      </c>
      <c r="AN19" s="4">
        <f t="shared" si="11"/>
        <v>-3.4043181818128687</v>
      </c>
      <c r="AO19" s="4">
        <f t="shared" si="12"/>
        <v>1.5754792397390656</v>
      </c>
    </row>
    <row r="20" spans="5:41" x14ac:dyDescent="0.25">
      <c r="E20">
        <v>67.446759999999998</v>
      </c>
      <c r="F20">
        <v>224.00003000000001</v>
      </c>
      <c r="G20">
        <v>381.64789000000002</v>
      </c>
      <c r="I20">
        <f t="shared" si="2"/>
        <v>-2.2456818182092775E-3</v>
      </c>
      <c r="K20">
        <f t="shared" si="3"/>
        <v>0.18089563453179069</v>
      </c>
      <c r="L20">
        <f t="shared" si="4"/>
        <v>-0.5532400000000024</v>
      </c>
      <c r="N20" s="4">
        <f t="shared" si="13"/>
        <v>15.003942674126327</v>
      </c>
      <c r="P20" s="5">
        <f t="shared" si="9"/>
        <v>-2.2456818182092775</v>
      </c>
      <c r="Q20" s="5">
        <f t="shared" si="10"/>
        <v>31.290806451610088</v>
      </c>
      <c r="R20" s="4">
        <f t="shared" si="8"/>
        <v>12.754318181790723</v>
      </c>
      <c r="S20">
        <v>1</v>
      </c>
      <c r="T20">
        <v>224.00009</v>
      </c>
      <c r="U20">
        <f t="shared" si="5"/>
        <v>2.465984848441849E-3</v>
      </c>
      <c r="V20" s="5">
        <f t="shared" si="6"/>
        <v>4.7116666666511264</v>
      </c>
      <c r="AN20" s="4">
        <f t="shared" si="11"/>
        <v>-11.754318181790723</v>
      </c>
      <c r="AO20" s="4">
        <f t="shared" si="12"/>
        <v>-6.8645459001074327</v>
      </c>
    </row>
    <row r="21" spans="5:41" x14ac:dyDescent="0.25">
      <c r="E21">
        <v>67.442350000000005</v>
      </c>
      <c r="F21">
        <v>224.00003000000001</v>
      </c>
      <c r="G21">
        <v>406.32094000000001</v>
      </c>
      <c r="I21">
        <f t="shared" si="2"/>
        <v>1.4554318181808412E-2</v>
      </c>
      <c r="K21">
        <f t="shared" si="3"/>
        <v>0.1941180422818084</v>
      </c>
      <c r="L21">
        <f t="shared" si="4"/>
        <v>-0.55764999999999532</v>
      </c>
      <c r="N21" s="4">
        <f t="shared" si="13"/>
        <v>16.004228492661962</v>
      </c>
      <c r="P21" s="5">
        <f t="shared" si="9"/>
        <v>14.554318181808412</v>
      </c>
      <c r="Q21" s="5">
        <f t="shared" si="10"/>
        <v>26.880806451617168</v>
      </c>
      <c r="R21" s="4">
        <f t="shared" si="8"/>
        <v>29.554318181808412</v>
      </c>
      <c r="S21">
        <v>16</v>
      </c>
      <c r="T21">
        <v>223.99994000000001</v>
      </c>
      <c r="U21">
        <f t="shared" si="5"/>
        <v>3.12598484845239E-3</v>
      </c>
      <c r="V21" s="5">
        <f t="shared" si="6"/>
        <v>-11.428333333356022</v>
      </c>
      <c r="AN21" s="4">
        <f t="shared" si="11"/>
        <v>-13.554318181808412</v>
      </c>
      <c r="AO21" s="4">
        <f t="shared" si="12"/>
        <v>-8.7545718792056384</v>
      </c>
    </row>
    <row r="22" spans="5:41" x14ac:dyDescent="0.25">
      <c r="E22">
        <v>67.466899999999995</v>
      </c>
      <c r="F22">
        <v>224.00003000000001</v>
      </c>
      <c r="G22">
        <v>430.99374999999998</v>
      </c>
      <c r="I22">
        <f t="shared" si="2"/>
        <v>6.5543181817986351E-3</v>
      </c>
      <c r="K22">
        <f t="shared" si="3"/>
        <v>0.18254048483179863</v>
      </c>
      <c r="L22">
        <f t="shared" si="4"/>
        <v>-0.53310000000000457</v>
      </c>
      <c r="N22" s="4">
        <f t="shared" si="13"/>
        <v>17.004504581204898</v>
      </c>
      <c r="P22" s="5">
        <f t="shared" si="9"/>
        <v>6.5543181817986351</v>
      </c>
      <c r="Q22" s="5">
        <f t="shared" si="10"/>
        <v>51.430806451607914</v>
      </c>
      <c r="R22" s="4">
        <f t="shared" si="8"/>
        <v>21.554318181798635</v>
      </c>
      <c r="S22">
        <v>5</v>
      </c>
      <c r="T22">
        <v>224.00003000000001</v>
      </c>
      <c r="U22">
        <f t="shared" si="5"/>
        <v>-1.2034015151556332E-2</v>
      </c>
      <c r="V22" s="5">
        <f t="shared" si="6"/>
        <v>-18.588333333354967</v>
      </c>
      <c r="AN22" s="4">
        <f t="shared" si="11"/>
        <v>-16.554318181798635</v>
      </c>
      <c r="AO22" s="4">
        <f t="shared" si="12"/>
        <v>-11.844597019064508</v>
      </c>
    </row>
    <row r="23" spans="5:41" x14ac:dyDescent="0.25">
      <c r="E23">
        <v>67.459829999999997</v>
      </c>
      <c r="F23">
        <v>224.00012000000001</v>
      </c>
      <c r="G23">
        <v>455.66656</v>
      </c>
      <c r="I23">
        <f t="shared" si="2"/>
        <v>1.2454318181795543E-2</v>
      </c>
      <c r="K23">
        <f t="shared" si="3"/>
        <v>0.18486292738179552</v>
      </c>
      <c r="L23">
        <f t="shared" si="4"/>
        <v>-0.54017000000000337</v>
      </c>
      <c r="N23" s="4">
        <f t="shared" si="13"/>
        <v>18.004780669747831</v>
      </c>
      <c r="P23" s="5">
        <f t="shared" si="9"/>
        <v>12.454318181795543</v>
      </c>
      <c r="Q23" s="5">
        <f t="shared" si="10"/>
        <v>44.360806451609115</v>
      </c>
      <c r="R23" s="4">
        <f t="shared" si="8"/>
        <v>27.454318181795543</v>
      </c>
      <c r="S23">
        <v>16</v>
      </c>
      <c r="T23">
        <v>224.00003000000001</v>
      </c>
      <c r="U23">
        <f t="shared" si="5"/>
        <v>1.2275984848429289E-2</v>
      </c>
      <c r="V23" s="5">
        <f t="shared" si="6"/>
        <v>-0.17833333336625401</v>
      </c>
      <c r="AN23" s="4">
        <f t="shared" si="11"/>
        <v>-11.454318181795543</v>
      </c>
      <c r="AO23" s="4">
        <f t="shared" si="12"/>
        <v>-6.8346216116179699</v>
      </c>
    </row>
    <row r="24" spans="5:41" x14ac:dyDescent="0.25">
      <c r="E24">
        <v>67.432869999999994</v>
      </c>
      <c r="F24">
        <v>223.99995999999999</v>
      </c>
      <c r="G24">
        <v>480.33960999999999</v>
      </c>
      <c r="I24">
        <f t="shared" si="2"/>
        <v>-5.3456818181985E-3</v>
      </c>
      <c r="K24">
        <f t="shared" si="3"/>
        <v>0.16348533513180147</v>
      </c>
      <c r="L24">
        <f t="shared" si="4"/>
        <v>-0.56713000000000591</v>
      </c>
      <c r="N24" s="4">
        <f t="shared" si="13"/>
        <v>19.005066488283468</v>
      </c>
      <c r="P24" s="5">
        <f t="shared" si="9"/>
        <v>-5.3456818181985</v>
      </c>
      <c r="Q24" s="5">
        <f t="shared" si="10"/>
        <v>17.400806451606577</v>
      </c>
      <c r="R24" s="4">
        <f t="shared" si="8"/>
        <v>9.6543181818015</v>
      </c>
      <c r="S24">
        <v>7</v>
      </c>
      <c r="T24">
        <v>224.00003000000001</v>
      </c>
      <c r="U24">
        <f t="shared" si="5"/>
        <v>-2.4240151515471098E-3</v>
      </c>
      <c r="V24" s="5">
        <f t="shared" si="6"/>
        <v>2.9216666666513902</v>
      </c>
      <c r="AN24" s="4">
        <f t="shared" si="11"/>
        <v>-2.6543181818015</v>
      </c>
      <c r="AO24" s="4">
        <f t="shared" si="12"/>
        <v>1.8753529566076463</v>
      </c>
    </row>
    <row r="25" spans="5:41" x14ac:dyDescent="0.25">
      <c r="E25">
        <v>67.415850000000006</v>
      </c>
      <c r="F25">
        <v>224.00003000000001</v>
      </c>
      <c r="G25">
        <v>505.01265999999998</v>
      </c>
      <c r="I25">
        <f t="shared" si="2"/>
        <v>-1.7795681818199682E-2</v>
      </c>
      <c r="K25">
        <f t="shared" si="3"/>
        <v>0.1474577428818003</v>
      </c>
      <c r="L25">
        <f t="shared" si="4"/>
        <v>-0.58414999999999395</v>
      </c>
      <c r="N25" s="4">
        <f t="shared" si="13"/>
        <v>20.005352306819102</v>
      </c>
      <c r="P25" s="5">
        <f t="shared" si="9"/>
        <v>-17.795681818199682</v>
      </c>
      <c r="Q25" s="5">
        <f t="shared" si="10"/>
        <v>0.38080645161853166</v>
      </c>
      <c r="R25" s="4">
        <f t="shared" si="8"/>
        <v>-2.7956818181996823</v>
      </c>
      <c r="S25">
        <v>-4</v>
      </c>
      <c r="T25">
        <v>224.00003000000001</v>
      </c>
      <c r="U25">
        <f t="shared" si="5"/>
        <v>-2.2224015151550702E-2</v>
      </c>
      <c r="V25" s="5">
        <f t="shared" si="6"/>
        <v>-4.42833333335102</v>
      </c>
      <c r="AN25" s="4">
        <f t="shared" si="11"/>
        <v>-1.2043181818003177</v>
      </c>
      <c r="AO25" s="4">
        <f t="shared" si="12"/>
        <v>3.2353269775283131</v>
      </c>
    </row>
    <row r="26" spans="5:41" x14ac:dyDescent="0.25">
      <c r="E26">
        <v>67.457939999999994</v>
      </c>
      <c r="F26">
        <v>224.00003000000001</v>
      </c>
      <c r="G26">
        <v>529.68562999999995</v>
      </c>
      <c r="I26">
        <f t="shared" si="2"/>
        <v>1.9804318181797953E-2</v>
      </c>
      <c r="K26">
        <f t="shared" si="3"/>
        <v>0.18148016223179797</v>
      </c>
      <c r="L26">
        <f t="shared" si="4"/>
        <v>-0.54206000000000643</v>
      </c>
      <c r="N26" s="4">
        <f t="shared" si="13"/>
        <v>21.005634882023838</v>
      </c>
      <c r="P26" s="5">
        <f t="shared" si="9"/>
        <v>19.804318181797953</v>
      </c>
      <c r="Q26" s="5">
        <f t="shared" si="10"/>
        <v>42.470806451606059</v>
      </c>
      <c r="R26" s="4">
        <f t="shared" si="8"/>
        <v>34.804318181797953</v>
      </c>
      <c r="S26">
        <v>33</v>
      </c>
      <c r="T26">
        <v>224.00003000000001</v>
      </c>
      <c r="U26">
        <f t="shared" si="5"/>
        <v>3.3325984848431744E-2</v>
      </c>
      <c r="V26" s="5">
        <f t="shared" si="6"/>
        <v>13.521666666633791</v>
      </c>
      <c r="AN26" s="4">
        <f t="shared" si="11"/>
        <v>-1.804318181797953</v>
      </c>
      <c r="AO26" s="4">
        <f t="shared" si="12"/>
        <v>2.5453012538624704</v>
      </c>
    </row>
    <row r="27" spans="5:41" x14ac:dyDescent="0.25">
      <c r="E27">
        <v>67.404949999999999</v>
      </c>
      <c r="F27">
        <v>224.00013000000001</v>
      </c>
      <c r="G27">
        <v>554.35852</v>
      </c>
      <c r="I27">
        <f t="shared" si="2"/>
        <v>7.1043181818026824E-3</v>
      </c>
      <c r="K27">
        <f t="shared" si="3"/>
        <v>0.16520259318180269</v>
      </c>
      <c r="L27">
        <f t="shared" si="4"/>
        <v>-0.59505000000000052</v>
      </c>
      <c r="N27" s="4">
        <f t="shared" si="13"/>
        <v>22.005914213897675</v>
      </c>
      <c r="P27" s="5">
        <f t="shared" si="9"/>
        <v>7.1043181818026824</v>
      </c>
      <c r="Q27" s="5">
        <f t="shared" si="10"/>
        <v>-10.519193548388039</v>
      </c>
      <c r="R27" s="4">
        <f t="shared" si="8"/>
        <v>22.104318181802682</v>
      </c>
      <c r="S27">
        <v>19</v>
      </c>
      <c r="T27">
        <v>224.00003000000001</v>
      </c>
      <c r="U27">
        <f t="shared" si="5"/>
        <v>9.6259848484407939E-3</v>
      </c>
      <c r="V27" s="5">
        <f t="shared" si="6"/>
        <v>2.5216666666381116</v>
      </c>
      <c r="AN27" s="4">
        <f t="shared" si="11"/>
        <v>-3.1043181818026824</v>
      </c>
      <c r="AO27" s="4">
        <f t="shared" si="12"/>
        <v>1.1552764058888769</v>
      </c>
    </row>
    <row r="28" spans="5:41" x14ac:dyDescent="0.25">
      <c r="E28">
        <v>67.483819999999994</v>
      </c>
      <c r="F28">
        <v>224.00011000000001</v>
      </c>
      <c r="G28">
        <v>579.03156000000001</v>
      </c>
      <c r="I28">
        <f t="shared" si="2"/>
        <v>2.3543181818013181E-3</v>
      </c>
      <c r="K28">
        <f t="shared" si="3"/>
        <v>0.1568750023818013</v>
      </c>
      <c r="L28">
        <f t="shared" si="4"/>
        <v>-0.51618000000000563</v>
      </c>
      <c r="N28" s="4">
        <f t="shared" si="13"/>
        <v>23.006199627016947</v>
      </c>
      <c r="P28" s="5">
        <f t="shared" si="9"/>
        <v>2.3543181818013181</v>
      </c>
      <c r="Q28" s="5">
        <f t="shared" si="10"/>
        <v>68.350806451606843</v>
      </c>
      <c r="R28" s="4">
        <f t="shared" si="8"/>
        <v>17.354318181801318</v>
      </c>
      <c r="S28">
        <v>17</v>
      </c>
      <c r="T28">
        <v>224.00003000000001</v>
      </c>
      <c r="U28">
        <f t="shared" si="5"/>
        <v>4.4759848484545728E-3</v>
      </c>
      <c r="V28" s="5">
        <f t="shared" si="6"/>
        <v>2.1216666666532547</v>
      </c>
      <c r="AN28" s="4">
        <f t="shared" si="11"/>
        <v>-0.35431818180131813</v>
      </c>
      <c r="AO28" s="4">
        <f t="shared" si="12"/>
        <v>3.8152515579213775</v>
      </c>
    </row>
    <row r="29" spans="5:41" x14ac:dyDescent="0.25">
      <c r="E29">
        <v>67.397940000000006</v>
      </c>
      <c r="F29">
        <v>224.00003000000001</v>
      </c>
      <c r="G29">
        <v>603.70444999999995</v>
      </c>
      <c r="I29">
        <f t="shared" si="2"/>
        <v>-4.1956818182029565E-3</v>
      </c>
      <c r="K29">
        <f t="shared" si="3"/>
        <v>0.14674743333179704</v>
      </c>
      <c r="L29">
        <f t="shared" si="4"/>
        <v>-0.60205999999999449</v>
      </c>
      <c r="N29" s="4">
        <f t="shared" si="13"/>
        <v>24.006478958890778</v>
      </c>
      <c r="P29" s="5">
        <f t="shared" si="9"/>
        <v>-4.1956818182029565</v>
      </c>
      <c r="Q29" s="5">
        <f t="shared" si="10"/>
        <v>-17.529193548382004</v>
      </c>
      <c r="R29" s="4">
        <f t="shared" si="8"/>
        <v>10.804318181797044</v>
      </c>
      <c r="S29">
        <v>11</v>
      </c>
      <c r="T29">
        <v>224.00003000000001</v>
      </c>
      <c r="U29">
        <f t="shared" si="5"/>
        <v>-4.540151515470825E-4</v>
      </c>
      <c r="V29" s="5">
        <f t="shared" si="6"/>
        <v>3.741666666655874</v>
      </c>
      <c r="AN29" s="4">
        <f t="shared" si="11"/>
        <v>0.19568181820295649</v>
      </c>
      <c r="AO29" s="4">
        <f t="shared" si="12"/>
        <v>4.2752258342574443</v>
      </c>
    </row>
    <row r="30" spans="5:41" x14ac:dyDescent="0.25">
      <c r="E30">
        <v>67.395340000000004</v>
      </c>
      <c r="F30">
        <v>224.00008</v>
      </c>
      <c r="G30">
        <v>628.37742000000003</v>
      </c>
      <c r="I30">
        <f t="shared" si="2"/>
        <v>5.8043181818163703E-3</v>
      </c>
      <c r="K30">
        <f t="shared" si="3"/>
        <v>0.15316985268181638</v>
      </c>
      <c r="L30">
        <f t="shared" si="4"/>
        <v>-0.60465999999999553</v>
      </c>
      <c r="N30" s="4">
        <f t="shared" si="13"/>
        <v>25.006761534095517</v>
      </c>
      <c r="P30" s="5">
        <f t="shared" si="9"/>
        <v>5.8043181818163703</v>
      </c>
      <c r="Q30" s="5">
        <f t="shared" si="10"/>
        <v>-20.12919354838305</v>
      </c>
      <c r="R30" s="4">
        <f t="shared" si="8"/>
        <v>20.80431818181637</v>
      </c>
      <c r="S30">
        <v>21</v>
      </c>
      <c r="T30">
        <v>224.00003000000001</v>
      </c>
      <c r="U30">
        <f t="shared" si="5"/>
        <v>7.2759848484338363E-3</v>
      </c>
      <c r="V30" s="5">
        <f t="shared" si="6"/>
        <v>1.471666666617466</v>
      </c>
      <c r="AN30" s="4">
        <f t="shared" si="11"/>
        <v>0.19568181818362973</v>
      </c>
      <c r="AO30" s="4">
        <f t="shared" si="12"/>
        <v>4.1852001105699106</v>
      </c>
    </row>
    <row r="31" spans="5:41" x14ac:dyDescent="0.25">
      <c r="E31">
        <v>67.406059999999997</v>
      </c>
      <c r="F31">
        <v>224.00003000000001</v>
      </c>
      <c r="G31">
        <v>653.05038999999999</v>
      </c>
      <c r="I31">
        <f t="shared" si="2"/>
        <v>-1.4845681818201228E-2</v>
      </c>
      <c r="K31">
        <f t="shared" si="3"/>
        <v>0.12894227203179875</v>
      </c>
      <c r="L31">
        <f t="shared" si="4"/>
        <v>-0.59394000000000347</v>
      </c>
      <c r="N31" s="4">
        <f t="shared" si="13"/>
        <v>26.007044109300253</v>
      </c>
      <c r="P31" s="5">
        <f t="shared" si="9"/>
        <v>-14.845681818201228</v>
      </c>
      <c r="Q31" s="5">
        <f t="shared" si="10"/>
        <v>-9.4091935483909808</v>
      </c>
      <c r="R31" s="4">
        <f t="shared" si="8"/>
        <v>0.15431818179877155</v>
      </c>
      <c r="S31">
        <v>2</v>
      </c>
      <c r="T31">
        <v>224.00003000000001</v>
      </c>
      <c r="U31">
        <f t="shared" si="5"/>
        <v>-1.5354015151558542E-2</v>
      </c>
      <c r="V31" s="5">
        <f t="shared" si="6"/>
        <v>-0.50833333335731368</v>
      </c>
      <c r="AN31" s="4">
        <f t="shared" si="11"/>
        <v>1.8456818182012285</v>
      </c>
      <c r="AO31" s="4">
        <f t="shared" si="12"/>
        <v>5.7451746788190832</v>
      </c>
    </row>
    <row r="32" spans="5:41" x14ac:dyDescent="0.25">
      <c r="E32">
        <v>67.454149999999998</v>
      </c>
      <c r="F32">
        <v>223.99996999999999</v>
      </c>
      <c r="G32">
        <v>677.72328000000005</v>
      </c>
      <c r="I32">
        <f t="shared" si="2"/>
        <v>4.7543181817957247E-3</v>
      </c>
      <c r="K32">
        <f t="shared" si="3"/>
        <v>0.1449647029817957</v>
      </c>
      <c r="L32">
        <f t="shared" si="4"/>
        <v>-0.5458500000000015</v>
      </c>
      <c r="N32" s="4">
        <f t="shared" si="13"/>
        <v>27.007323441174087</v>
      </c>
      <c r="P32" s="5">
        <f t="shared" si="9"/>
        <v>4.7543181817957247</v>
      </c>
      <c r="Q32" s="5">
        <f t="shared" si="10"/>
        <v>38.680806451610984</v>
      </c>
      <c r="R32" s="4">
        <f t="shared" si="8"/>
        <v>19.754318181795725</v>
      </c>
      <c r="S32">
        <v>20</v>
      </c>
      <c r="T32">
        <v>224.00009</v>
      </c>
      <c r="U32">
        <f t="shared" si="5"/>
        <v>2.5575984848444477E-2</v>
      </c>
      <c r="V32" s="5">
        <f t="shared" si="6"/>
        <v>20.821666666648753</v>
      </c>
      <c r="AN32" s="4">
        <f t="shared" si="11"/>
        <v>0.24568181820427526</v>
      </c>
      <c r="AO32" s="4">
        <f t="shared" si="12"/>
        <v>4.0551495389534846</v>
      </c>
    </row>
    <row r="33" spans="5:41" x14ac:dyDescent="0.25">
      <c r="E33">
        <v>67.433719999999994</v>
      </c>
      <c r="F33">
        <v>224.00008</v>
      </c>
      <c r="G33">
        <v>702.39625000000001</v>
      </c>
      <c r="I33">
        <f t="shared" si="2"/>
        <v>-2.004568181820332E-2</v>
      </c>
      <c r="K33">
        <f t="shared" si="3"/>
        <v>0.11658712233179669</v>
      </c>
      <c r="L33">
        <f t="shared" si="4"/>
        <v>-0.56628000000000611</v>
      </c>
      <c r="N33" s="4">
        <f t="shared" si="13"/>
        <v>28.007606016378823</v>
      </c>
      <c r="P33" s="5">
        <f t="shared" si="9"/>
        <v>-20.04568181820332</v>
      </c>
      <c r="Q33" s="5">
        <f t="shared" si="10"/>
        <v>18.250806451606373</v>
      </c>
      <c r="R33" s="4">
        <f t="shared" si="8"/>
        <v>-5.0456818182033203</v>
      </c>
      <c r="S33">
        <v>-5</v>
      </c>
      <c r="T33">
        <v>224.00003000000001</v>
      </c>
      <c r="U33">
        <f t="shared" si="5"/>
        <v>-1.9624015151549656E-2</v>
      </c>
      <c r="V33" s="5">
        <f t="shared" si="6"/>
        <v>0.42166666665366392</v>
      </c>
      <c r="AN33" s="4">
        <f t="shared" si="11"/>
        <v>4.568181820332029E-2</v>
      </c>
      <c r="AO33" s="4">
        <f t="shared" si="12"/>
        <v>3.7651238517717953</v>
      </c>
    </row>
    <row r="34" spans="5:41" x14ac:dyDescent="0.25">
      <c r="E34">
        <v>67.531049999999993</v>
      </c>
      <c r="F34">
        <v>224.00003000000001</v>
      </c>
      <c r="G34">
        <v>727.06913999999995</v>
      </c>
      <c r="I34">
        <f t="shared" si="2"/>
        <v>-1.6145681818187541E-2</v>
      </c>
      <c r="K34">
        <f t="shared" si="3"/>
        <v>0.11690955328181246</v>
      </c>
      <c r="L34">
        <f t="shared" si="4"/>
        <v>-0.46895000000000664</v>
      </c>
      <c r="N34" s="4">
        <f t="shared" si="13"/>
        <v>29.007885348252653</v>
      </c>
      <c r="P34" s="5">
        <f t="shared" si="9"/>
        <v>-16.145681818187541</v>
      </c>
      <c r="Q34" s="6">
        <f t="shared" si="10"/>
        <v>115.58080645160584</v>
      </c>
      <c r="R34" s="4">
        <f t="shared" si="8"/>
        <v>-1.1456818181875406</v>
      </c>
      <c r="S34">
        <v>-3</v>
      </c>
      <c r="T34">
        <v>224.00003000000001</v>
      </c>
      <c r="U34">
        <f t="shared" si="5"/>
        <v>-2.2724015151567301E-2</v>
      </c>
      <c r="V34" s="5">
        <f t="shared" si="6"/>
        <v>-6.57833333337976</v>
      </c>
      <c r="AN34" s="4">
        <f t="shared" si="11"/>
        <v>-1.8543181818124594</v>
      </c>
      <c r="AO34" s="4">
        <f t="shared" si="12"/>
        <v>1.7750987118873711</v>
      </c>
    </row>
    <row r="35" spans="5:41" x14ac:dyDescent="0.25">
      <c r="E35">
        <v>67.38476</v>
      </c>
      <c r="F35">
        <v>224.00003000000001</v>
      </c>
      <c r="G35">
        <v>751.74226999999996</v>
      </c>
      <c r="I35">
        <f t="shared" si="2"/>
        <v>1.2604318181814733E-2</v>
      </c>
      <c r="K35">
        <f t="shared" si="3"/>
        <v>0.14208194943181474</v>
      </c>
      <c r="L35">
        <f t="shared" si="4"/>
        <v>-0.61524000000000001</v>
      </c>
      <c r="N35" s="4">
        <f t="shared" si="13"/>
        <v>30.008174410119192</v>
      </c>
      <c r="P35" s="5">
        <f t="shared" si="9"/>
        <v>12.604318181814733</v>
      </c>
      <c r="Q35" s="5">
        <f t="shared" si="10"/>
        <v>-30.709193548387525</v>
      </c>
      <c r="R35" s="4">
        <f t="shared" si="8"/>
        <v>27.604318181814733</v>
      </c>
      <c r="S35">
        <v>26</v>
      </c>
      <c r="T35">
        <v>224.00003000000001</v>
      </c>
      <c r="U35">
        <f t="shared" si="5"/>
        <v>4.3759848484512531E-3</v>
      </c>
      <c r="V35" s="5">
        <f t="shared" si="6"/>
        <v>-8.2283333333634801</v>
      </c>
      <c r="AN35" s="4">
        <f t="shared" si="11"/>
        <v>-1.6043181818147332</v>
      </c>
      <c r="AO35" s="4">
        <f t="shared" si="12"/>
        <v>1.9350732801166703</v>
      </c>
    </row>
    <row r="36" spans="5:41" x14ac:dyDescent="0.25">
      <c r="E36">
        <v>67.415450000000007</v>
      </c>
      <c r="F36">
        <v>224.00003000000001</v>
      </c>
      <c r="G36">
        <v>776.41507999999999</v>
      </c>
      <c r="I36">
        <f t="shared" si="2"/>
        <v>1.2804318181792951E-2</v>
      </c>
      <c r="K36">
        <f t="shared" si="3"/>
        <v>0.13870439198179296</v>
      </c>
      <c r="L36">
        <f t="shared" si="4"/>
        <v>-0.58454999999999302</v>
      </c>
      <c r="N36" s="4">
        <f t="shared" si="13"/>
        <v>31.008450498662125</v>
      </c>
      <c r="P36" s="5">
        <f t="shared" si="9"/>
        <v>12.804318181792951</v>
      </c>
      <c r="Q36" s="5">
        <f t="shared" si="10"/>
        <v>-1.9193548380536107E-2</v>
      </c>
      <c r="R36" s="4">
        <f t="shared" si="8"/>
        <v>27.804318181792951</v>
      </c>
      <c r="S36">
        <v>26</v>
      </c>
      <c r="T36">
        <v>224.00003000000001</v>
      </c>
      <c r="U36">
        <f t="shared" si="5"/>
        <v>-8.5240151515506568E-3</v>
      </c>
      <c r="V36" s="5">
        <f t="shared" si="6"/>
        <v>-21.328333333343608</v>
      </c>
      <c r="AN36" s="4">
        <f t="shared" si="11"/>
        <v>-1.8043181817929508</v>
      </c>
      <c r="AO36" s="4">
        <f t="shared" si="12"/>
        <v>1.6450478483700266</v>
      </c>
    </row>
    <row r="37" spans="5:41" x14ac:dyDescent="0.25">
      <c r="E37">
        <v>67.475449999999995</v>
      </c>
      <c r="F37">
        <v>224.00003000000001</v>
      </c>
      <c r="G37">
        <v>801.08812999999998</v>
      </c>
      <c r="I37">
        <f t="shared" si="2"/>
        <v>-5.9956818182058669E-3</v>
      </c>
      <c r="K37">
        <f t="shared" si="3"/>
        <v>0.11632679973179413</v>
      </c>
      <c r="L37">
        <f t="shared" si="4"/>
        <v>-0.52455000000000496</v>
      </c>
      <c r="N37" s="4">
        <f t="shared" si="13"/>
        <v>32.008736317197759</v>
      </c>
      <c r="P37" s="5">
        <f t="shared" si="9"/>
        <v>-5.9956818182058669</v>
      </c>
      <c r="Q37" s="5">
        <f t="shared" si="10"/>
        <v>59.980806451607528</v>
      </c>
      <c r="R37" s="4">
        <f t="shared" si="8"/>
        <v>9.0043181817941331</v>
      </c>
      <c r="S37">
        <v>6</v>
      </c>
      <c r="T37">
        <v>224.00003000000001</v>
      </c>
      <c r="U37">
        <f t="shared" si="5"/>
        <v>-1.6864015151554668E-2</v>
      </c>
      <c r="V37" s="5">
        <f t="shared" si="6"/>
        <v>-10.868333333348801</v>
      </c>
      <c r="AN37" s="4">
        <f t="shared" si="11"/>
        <v>-3.0043181817941331</v>
      </c>
      <c r="AO37" s="4">
        <f t="shared" si="12"/>
        <v>0.35502270850019979</v>
      </c>
    </row>
    <row r="38" spans="5:41" x14ac:dyDescent="0.25">
      <c r="E38">
        <v>67.412049999999994</v>
      </c>
      <c r="F38">
        <v>224.00003000000001</v>
      </c>
      <c r="G38">
        <v>825.76094000000001</v>
      </c>
      <c r="I38">
        <f t="shared" si="2"/>
        <v>4.0543181818009089E-3</v>
      </c>
      <c r="K38">
        <f t="shared" si="3"/>
        <v>0.1227992422818009</v>
      </c>
      <c r="L38">
        <f t="shared" si="4"/>
        <v>-0.58795000000000641</v>
      </c>
      <c r="N38" s="4">
        <f t="shared" si="13"/>
        <v>33.009012405740698</v>
      </c>
      <c r="P38" s="5">
        <f t="shared" si="9"/>
        <v>4.0543181818009089</v>
      </c>
      <c r="Q38" s="5">
        <f t="shared" si="10"/>
        <v>-3.4191935483939284</v>
      </c>
      <c r="R38" s="4">
        <f t="shared" si="8"/>
        <v>19.054318181800909</v>
      </c>
      <c r="S38">
        <v>16</v>
      </c>
      <c r="T38">
        <v>224.00003000000001</v>
      </c>
      <c r="U38">
        <f t="shared" si="5"/>
        <v>9.3759848484467057E-3</v>
      </c>
      <c r="V38" s="5">
        <f t="shared" si="6"/>
        <v>5.3216666666457968</v>
      </c>
      <c r="AN38" s="4">
        <f t="shared" si="11"/>
        <v>-3.0543181818009089</v>
      </c>
      <c r="AO38" s="4">
        <f t="shared" si="12"/>
        <v>0.21499727672499702</v>
      </c>
    </row>
    <row r="39" spans="5:41" x14ac:dyDescent="0.25">
      <c r="E39">
        <v>67.43665</v>
      </c>
      <c r="F39">
        <v>223.99991</v>
      </c>
      <c r="G39">
        <v>850.43413999999996</v>
      </c>
      <c r="I39">
        <f t="shared" si="2"/>
        <v>-1.2845681818191679E-2</v>
      </c>
      <c r="K39">
        <f t="shared" si="3"/>
        <v>0.10232162828180832</v>
      </c>
      <c r="L39">
        <f t="shared" si="4"/>
        <v>-0.5633499999999998</v>
      </c>
      <c r="N39" s="4">
        <f t="shared" si="13"/>
        <v>34.009304305521766</v>
      </c>
      <c r="P39" s="5">
        <f t="shared" si="9"/>
        <v>-12.845681818191679</v>
      </c>
      <c r="Q39" s="5">
        <f t="shared" si="10"/>
        <v>21.180806451612689</v>
      </c>
      <c r="R39" s="4">
        <f t="shared" si="8"/>
        <v>2.1543181818083212</v>
      </c>
      <c r="S39">
        <v>0</v>
      </c>
      <c r="T39">
        <v>224.00003000000001</v>
      </c>
      <c r="U39">
        <f t="shared" si="5"/>
        <v>-3.8240151515651633E-3</v>
      </c>
      <c r="V39" s="5">
        <f t="shared" si="6"/>
        <v>9.0216666666265155</v>
      </c>
      <c r="AN39" s="4">
        <f t="shared" si="11"/>
        <v>-2.1543181818083212</v>
      </c>
      <c r="AO39" s="4">
        <f t="shared" si="12"/>
        <v>1.0249721368489402</v>
      </c>
    </row>
    <row r="40" spans="5:41" x14ac:dyDescent="0.25">
      <c r="E40">
        <v>67.485309999999998</v>
      </c>
      <c r="F40">
        <v>223.99995000000001</v>
      </c>
      <c r="G40">
        <v>875.10694999999998</v>
      </c>
      <c r="I40">
        <f t="shared" si="2"/>
        <v>-9.4568181819454367E-4</v>
      </c>
      <c r="K40">
        <f t="shared" si="3"/>
        <v>0.11064407083180544</v>
      </c>
      <c r="L40">
        <f t="shared" si="4"/>
        <v>-0.51469000000000165</v>
      </c>
      <c r="N40" s="4">
        <f t="shared" si="13"/>
        <v>35.009580394064706</v>
      </c>
      <c r="P40" s="5">
        <f t="shared" si="9"/>
        <v>-0.94568181819454367</v>
      </c>
      <c r="Q40" s="5">
        <f t="shared" si="10"/>
        <v>69.840806451610831</v>
      </c>
      <c r="R40" s="4">
        <f t="shared" si="8"/>
        <v>14.054318181805456</v>
      </c>
      <c r="S40">
        <v>2</v>
      </c>
      <c r="T40">
        <v>223.99996999999999</v>
      </c>
      <c r="U40">
        <f t="shared" si="5"/>
        <v>5.5259848484467966E-3</v>
      </c>
      <c r="V40" s="5">
        <f t="shared" si="6"/>
        <v>6.4716666666413403</v>
      </c>
      <c r="AN40" s="4">
        <f t="shared" si="11"/>
        <v>-12.054318181805456</v>
      </c>
      <c r="AO40" s="4">
        <f t="shared" si="12"/>
        <v>-8.9650538787161835</v>
      </c>
    </row>
    <row r="41" spans="5:41" x14ac:dyDescent="0.25">
      <c r="E41">
        <v>67.410539999999997</v>
      </c>
      <c r="F41">
        <v>224.00003000000001</v>
      </c>
      <c r="G41">
        <v>899.78</v>
      </c>
      <c r="I41">
        <f t="shared" si="2"/>
        <v>-2.4845681818192134E-2</v>
      </c>
      <c r="K41">
        <f t="shared" si="3"/>
        <v>8.3166478581807868E-2</v>
      </c>
      <c r="L41">
        <f t="shared" si="4"/>
        <v>-0.58946000000000254</v>
      </c>
      <c r="N41" s="4">
        <f t="shared" si="13"/>
        <v>36.009866212600343</v>
      </c>
      <c r="P41" s="5">
        <f t="shared" si="9"/>
        <v>-24.845681818192134</v>
      </c>
      <c r="Q41" s="5">
        <f t="shared" si="10"/>
        <v>-4.929193548390054</v>
      </c>
      <c r="R41" s="4">
        <f t="shared" ref="R41:R72" si="14">P41-$Z$5*(N41-$N$9)+15</f>
        <v>-9.8456818181921335</v>
      </c>
      <c r="S41">
        <v>-24</v>
      </c>
      <c r="T41">
        <v>223.99995000000001</v>
      </c>
      <c r="U41">
        <f t="shared" si="5"/>
        <v>-2.6774015151545427E-2</v>
      </c>
      <c r="V41" s="5">
        <f t="shared" si="6"/>
        <v>-1.9283333333532937</v>
      </c>
      <c r="AN41" s="4">
        <f t="shared" si="11"/>
        <v>-14.154318181807866</v>
      </c>
      <c r="AO41" s="4">
        <f t="shared" si="12"/>
        <v>-11.155078726687456</v>
      </c>
    </row>
    <row r="42" spans="5:41" x14ac:dyDescent="0.25">
      <c r="E42">
        <v>67.425539999999998</v>
      </c>
      <c r="F42">
        <v>224.00003000000001</v>
      </c>
      <c r="G42">
        <v>924.45289000000002</v>
      </c>
      <c r="I42">
        <f t="shared" si="2"/>
        <v>1.0604318181805183E-2</v>
      </c>
      <c r="K42">
        <f t="shared" si="3"/>
        <v>0.11503890953180518</v>
      </c>
      <c r="L42">
        <f t="shared" si="4"/>
        <v>-0.57446000000000197</v>
      </c>
      <c r="N42" s="4">
        <f t="shared" si="13"/>
        <v>37.010145544474177</v>
      </c>
      <c r="P42" s="5">
        <f t="shared" si="9"/>
        <v>10.604318181805183</v>
      </c>
      <c r="Q42" s="5">
        <f t="shared" si="10"/>
        <v>10.070806451610515</v>
      </c>
      <c r="R42" s="4">
        <f t="shared" si="14"/>
        <v>25.604318181805183</v>
      </c>
      <c r="S42">
        <v>25</v>
      </c>
      <c r="T42">
        <v>224.00003000000001</v>
      </c>
      <c r="U42">
        <f t="shared" si="5"/>
        <v>1.9625984848431699E-2</v>
      </c>
      <c r="V42" s="5">
        <f t="shared" si="6"/>
        <v>9.0216666666265155</v>
      </c>
      <c r="AN42" s="4">
        <f t="shared" si="11"/>
        <v>-0.60431818180518349</v>
      </c>
      <c r="AO42" s="4">
        <f t="shared" si="12"/>
        <v>2.3048955496470183</v>
      </c>
    </row>
    <row r="43" spans="5:41" x14ac:dyDescent="0.25">
      <c r="E43">
        <v>67.379350000000002</v>
      </c>
      <c r="F43">
        <v>224.00003000000001</v>
      </c>
      <c r="G43">
        <v>949.12585999999999</v>
      </c>
      <c r="I43">
        <f t="shared" si="2"/>
        <v>8.0431818179249603E-4</v>
      </c>
      <c r="K43">
        <f t="shared" si="3"/>
        <v>0.1016613288817925</v>
      </c>
      <c r="L43">
        <f t="shared" si="4"/>
        <v>-0.6206499999999977</v>
      </c>
      <c r="N43" s="4">
        <f t="shared" si="13"/>
        <v>38.010428119678913</v>
      </c>
      <c r="P43" s="5">
        <f t="shared" si="9"/>
        <v>0.80431818179249603</v>
      </c>
      <c r="Q43" s="5">
        <f t="shared" si="10"/>
        <v>-36.119193548385219</v>
      </c>
      <c r="R43" s="4">
        <f t="shared" si="14"/>
        <v>15.804318181792496</v>
      </c>
      <c r="S43">
        <v>14</v>
      </c>
      <c r="T43">
        <v>224.00008</v>
      </c>
      <c r="U43">
        <f t="shared" si="5"/>
        <v>7.075984848427197E-3</v>
      </c>
      <c r="V43" s="5">
        <f t="shared" si="6"/>
        <v>6.271666666634701</v>
      </c>
      <c r="AN43" s="4">
        <f t="shared" si="11"/>
        <v>-1.804318181792496</v>
      </c>
      <c r="AO43" s="4">
        <f t="shared" si="12"/>
        <v>1.0148707016908416</v>
      </c>
    </row>
    <row r="44" spans="5:41" x14ac:dyDescent="0.25">
      <c r="E44">
        <v>67.479650000000007</v>
      </c>
      <c r="F44">
        <v>224.00003000000001</v>
      </c>
      <c r="G44">
        <v>973.79890999999998</v>
      </c>
      <c r="I44">
        <f t="shared" si="2"/>
        <v>8.1043181818074572E-3</v>
      </c>
      <c r="K44">
        <f t="shared" si="3"/>
        <v>0.10538373663180745</v>
      </c>
      <c r="L44">
        <f t="shared" si="4"/>
        <v>-0.52034999999999343</v>
      </c>
      <c r="N44" s="4">
        <f t="shared" si="13"/>
        <v>39.010713938214543</v>
      </c>
      <c r="P44" s="5">
        <f t="shared" si="9"/>
        <v>8.1043181818074572</v>
      </c>
      <c r="Q44" s="5">
        <f t="shared" si="10"/>
        <v>64.180806451619048</v>
      </c>
      <c r="R44" s="4">
        <f t="shared" si="14"/>
        <v>23.104318181807457</v>
      </c>
      <c r="S44">
        <v>23</v>
      </c>
      <c r="T44">
        <v>224.00003000000001</v>
      </c>
      <c r="U44">
        <f t="shared" si="5"/>
        <v>1.0125984848428971E-2</v>
      </c>
      <c r="V44" s="5">
        <f t="shared" si="6"/>
        <v>2.0216666666215133</v>
      </c>
      <c r="AN44" s="4">
        <f t="shared" si="11"/>
        <v>-0.10431818180745722</v>
      </c>
      <c r="AO44" s="4">
        <f t="shared" si="12"/>
        <v>2.624844430695584</v>
      </c>
    </row>
    <row r="45" spans="5:41" x14ac:dyDescent="0.25">
      <c r="E45">
        <v>67.446939999999998</v>
      </c>
      <c r="F45">
        <v>224.00003000000001</v>
      </c>
      <c r="G45">
        <v>998.47188000000006</v>
      </c>
      <c r="I45">
        <f t="shared" si="2"/>
        <v>-1.5095681818195317E-2</v>
      </c>
      <c r="K45">
        <f t="shared" si="3"/>
        <v>7.8606155981804676E-2</v>
      </c>
      <c r="L45">
        <f t="shared" si="4"/>
        <v>-0.55306000000000211</v>
      </c>
      <c r="N45" s="4">
        <f t="shared" si="13"/>
        <v>40.010996513419286</v>
      </c>
      <c r="P45" s="5">
        <f t="shared" si="9"/>
        <v>-15.095681818195317</v>
      </c>
      <c r="Q45" s="5">
        <f t="shared" si="10"/>
        <v>31.470806451610379</v>
      </c>
      <c r="R45" s="4">
        <f t="shared" si="14"/>
        <v>-9.5681818195316737E-2</v>
      </c>
      <c r="S45">
        <v>-1</v>
      </c>
      <c r="T45">
        <v>224.00003000000001</v>
      </c>
      <c r="U45">
        <f t="shared" si="5"/>
        <v>-1.1374015151545791E-2</v>
      </c>
      <c r="V45" s="5">
        <f t="shared" si="6"/>
        <v>3.7216666666495257</v>
      </c>
      <c r="AN45" s="4">
        <f t="shared" si="11"/>
        <v>-0.90431818180468326</v>
      </c>
      <c r="AO45" s="4">
        <f t="shared" si="12"/>
        <v>1.7348195827294939</v>
      </c>
    </row>
    <row r="46" spans="5:41" x14ac:dyDescent="0.25">
      <c r="E46">
        <v>67.443920000000006</v>
      </c>
      <c r="F46">
        <v>224.00003000000001</v>
      </c>
      <c r="G46">
        <v>1023.1446</v>
      </c>
      <c r="I46">
        <f t="shared" si="2"/>
        <v>1.1554318181794088E-2</v>
      </c>
      <c r="K46">
        <f t="shared" si="3"/>
        <v>0.10167861158179409</v>
      </c>
      <c r="L46">
        <f t="shared" si="4"/>
        <v>-0.55607999999999436</v>
      </c>
      <c r="N46" s="4">
        <f t="shared" si="13"/>
        <v>41.011268953214952</v>
      </c>
      <c r="P46" s="5">
        <f t="shared" si="9"/>
        <v>11.554318181794088</v>
      </c>
      <c r="Q46" s="5">
        <f t="shared" si="10"/>
        <v>28.450806451618128</v>
      </c>
      <c r="R46" s="4">
        <f t="shared" si="14"/>
        <v>26.554318181794088</v>
      </c>
      <c r="S46">
        <v>26</v>
      </c>
      <c r="T46">
        <v>223.99995000000001</v>
      </c>
      <c r="U46">
        <f t="shared" si="5"/>
        <v>1.4475984848445478E-2</v>
      </c>
      <c r="V46" s="5">
        <f t="shared" si="6"/>
        <v>2.9216666666513902</v>
      </c>
      <c r="AN46" s="4">
        <f t="shared" si="11"/>
        <v>-0.55431818179408765</v>
      </c>
      <c r="AO46" s="4">
        <f t="shared" si="12"/>
        <v>1.9947938590718817</v>
      </c>
    </row>
    <row r="47" spans="5:41" x14ac:dyDescent="0.25">
      <c r="E47">
        <v>67.437129999999996</v>
      </c>
      <c r="F47">
        <v>224.00003000000001</v>
      </c>
      <c r="G47">
        <v>1047.8176000000001</v>
      </c>
      <c r="I47">
        <f t="shared" si="2"/>
        <v>1.3204318181806229E-2</v>
      </c>
      <c r="K47">
        <f t="shared" si="3"/>
        <v>9.9751026581806207E-2</v>
      </c>
      <c r="L47">
        <f t="shared" si="4"/>
        <v>-0.56287000000000376</v>
      </c>
      <c r="N47" s="4">
        <f t="shared" si="13"/>
        <v>42.011552744668776</v>
      </c>
      <c r="P47" s="5">
        <f t="shared" si="9"/>
        <v>13.204318181806229</v>
      </c>
      <c r="Q47" s="5">
        <f t="shared" si="10"/>
        <v>21.660806451608728</v>
      </c>
      <c r="R47" s="4">
        <f t="shared" si="14"/>
        <v>28.204318181806229</v>
      </c>
      <c r="S47">
        <v>27</v>
      </c>
      <c r="T47">
        <v>224.00003000000001</v>
      </c>
      <c r="U47">
        <f t="shared" si="5"/>
        <v>1.10359848484336E-2</v>
      </c>
      <c r="V47" s="5">
        <f t="shared" si="6"/>
        <v>-2.1683333333726296</v>
      </c>
      <c r="AN47" s="4">
        <f t="shared" si="11"/>
        <v>-1.2043181818062294</v>
      </c>
      <c r="AO47" s="4">
        <f t="shared" si="12"/>
        <v>1.2547687191910954</v>
      </c>
    </row>
    <row r="48" spans="5:41" x14ac:dyDescent="0.25">
      <c r="E48">
        <v>67.496750000000006</v>
      </c>
      <c r="F48">
        <v>224.00003000000001</v>
      </c>
      <c r="G48">
        <v>1072.4905000000001</v>
      </c>
      <c r="I48">
        <f t="shared" si="2"/>
        <v>6.3543181817919958E-3</v>
      </c>
      <c r="K48">
        <f t="shared" si="3"/>
        <v>8.9323456081791958E-2</v>
      </c>
      <c r="L48">
        <f t="shared" si="4"/>
        <v>-0.5032499999999942</v>
      </c>
      <c r="N48" s="4">
        <f t="shared" si="13"/>
        <v>43.011832481958969</v>
      </c>
      <c r="P48" s="5">
        <f t="shared" si="9"/>
        <v>6.3543181817919958</v>
      </c>
      <c r="Q48" s="5">
        <f t="shared" si="10"/>
        <v>81.280806451618275</v>
      </c>
      <c r="R48" s="4">
        <f t="shared" si="14"/>
        <v>21.354318181791996</v>
      </c>
      <c r="S48">
        <v>20</v>
      </c>
      <c r="T48">
        <v>224.00003000000001</v>
      </c>
      <c r="U48">
        <f t="shared" si="5"/>
        <v>2.3759848484417034E-3</v>
      </c>
      <c r="V48" s="5">
        <f t="shared" si="6"/>
        <v>-3.9783333333502924</v>
      </c>
      <c r="AN48" s="4">
        <f t="shared" si="11"/>
        <v>-1.3543181817919958</v>
      </c>
      <c r="AO48" s="4">
        <f t="shared" si="12"/>
        <v>1.014743287436902</v>
      </c>
    </row>
    <row r="49" spans="5:41" x14ac:dyDescent="0.25">
      <c r="E49">
        <v>67.395060000000001</v>
      </c>
      <c r="F49">
        <v>224.00003000000001</v>
      </c>
      <c r="G49">
        <v>1097.1635000000001</v>
      </c>
      <c r="I49">
        <f t="shared" si="2"/>
        <v>-1.1945681818190224E-2</v>
      </c>
      <c r="K49">
        <f t="shared" si="3"/>
        <v>6.7445871081809744E-2</v>
      </c>
      <c r="L49">
        <f t="shared" si="4"/>
        <v>-0.60493999999999915</v>
      </c>
      <c r="N49" s="4">
        <f t="shared" si="13"/>
        <v>44.012116273412794</v>
      </c>
      <c r="P49" s="5">
        <f t="shared" si="9"/>
        <v>-11.945681818190224</v>
      </c>
      <c r="Q49" s="5">
        <f t="shared" si="10"/>
        <v>-20.409193548386661</v>
      </c>
      <c r="R49" s="4">
        <f t="shared" si="14"/>
        <v>3.0543181818097764</v>
      </c>
      <c r="S49">
        <v>23</v>
      </c>
      <c r="T49">
        <v>224.00003000000001</v>
      </c>
      <c r="U49">
        <f t="shared" si="5"/>
        <v>9.455984848443677E-3</v>
      </c>
      <c r="V49" s="5">
        <f t="shared" si="6"/>
        <v>21.401666666633901</v>
      </c>
      <c r="AN49" s="4">
        <f t="shared" si="11"/>
        <v>19.945681818190224</v>
      </c>
      <c r="AO49" s="4">
        <f t="shared" si="12"/>
        <v>22.224717563750914</v>
      </c>
    </row>
    <row r="50" spans="5:41" x14ac:dyDescent="0.25">
      <c r="E50">
        <v>67.389930000000007</v>
      </c>
      <c r="F50">
        <v>224.00003000000001</v>
      </c>
      <c r="G50">
        <v>1121.8363999999999</v>
      </c>
      <c r="I50">
        <f t="shared" si="2"/>
        <v>-1.4645681818194589E-2</v>
      </c>
      <c r="K50">
        <f t="shared" si="3"/>
        <v>6.116830058180539E-2</v>
      </c>
      <c r="L50">
        <f t="shared" si="4"/>
        <v>-0.61006999999999323</v>
      </c>
      <c r="N50" s="4">
        <f t="shared" si="13"/>
        <v>45.012396010702986</v>
      </c>
      <c r="P50" s="5">
        <f t="shared" si="9"/>
        <v>-14.645681818194589</v>
      </c>
      <c r="Q50" s="5">
        <f t="shared" si="10"/>
        <v>-25.539193548380744</v>
      </c>
      <c r="R50" s="4">
        <f t="shared" si="14"/>
        <v>0.35431818180541086</v>
      </c>
      <c r="S50">
        <v>18</v>
      </c>
      <c r="T50">
        <v>224.00003000000001</v>
      </c>
      <c r="U50">
        <f t="shared" si="5"/>
        <v>3.4759848484497979E-3</v>
      </c>
      <c r="V50" s="5">
        <f t="shared" si="6"/>
        <v>18.121666666644387</v>
      </c>
      <c r="AN50" s="4">
        <f t="shared" si="11"/>
        <v>17.645681818194589</v>
      </c>
      <c r="AO50" s="4">
        <f t="shared" si="12"/>
        <v>19.834692131986852</v>
      </c>
    </row>
    <row r="51" spans="5:41" x14ac:dyDescent="0.25">
      <c r="E51">
        <v>67.389750000000006</v>
      </c>
      <c r="F51">
        <v>224.00003000000001</v>
      </c>
      <c r="G51">
        <v>1146.5093999999999</v>
      </c>
      <c r="I51">
        <f t="shared" si="2"/>
        <v>-6.9568181820045538E-4</v>
      </c>
      <c r="K51">
        <f t="shared" si="3"/>
        <v>7.154071558179953E-2</v>
      </c>
      <c r="L51">
        <f t="shared" si="4"/>
        <v>-0.61024999999999352</v>
      </c>
      <c r="N51" s="4">
        <f t="shared" si="13"/>
        <v>46.012679802156811</v>
      </c>
      <c r="P51" s="5">
        <f t="shared" si="9"/>
        <v>-0.69568181820045538</v>
      </c>
      <c r="Q51" s="5">
        <f t="shared" si="10"/>
        <v>-25.719193548381035</v>
      </c>
      <c r="R51" s="4">
        <f t="shared" si="14"/>
        <v>14.304318181799545</v>
      </c>
      <c r="S51">
        <v>13</v>
      </c>
      <c r="T51">
        <v>224.00003000000001</v>
      </c>
      <c r="U51">
        <f t="shared" si="5"/>
        <v>-1.2240151515641173E-3</v>
      </c>
      <c r="V51" s="5">
        <f t="shared" si="6"/>
        <v>-0.52833333336366195</v>
      </c>
      <c r="AN51" s="4">
        <f t="shared" si="11"/>
        <v>-1.3043181817995446</v>
      </c>
      <c r="AO51" s="4">
        <f t="shared" si="12"/>
        <v>0.79466761241110984</v>
      </c>
    </row>
    <row r="52" spans="5:41" x14ac:dyDescent="0.25">
      <c r="E52">
        <v>67.483249999999998</v>
      </c>
      <c r="F52">
        <v>224.00003000000001</v>
      </c>
      <c r="G52">
        <v>1171.1823999999999</v>
      </c>
      <c r="I52">
        <f t="shared" si="2"/>
        <v>-4.456818182063671E-4</v>
      </c>
      <c r="K52">
        <f t="shared" si="3"/>
        <v>6.8213130581793624E-2</v>
      </c>
      <c r="L52">
        <f t="shared" si="4"/>
        <v>-0.51675000000000182</v>
      </c>
      <c r="N52" s="4">
        <f t="shared" si="13"/>
        <v>47.012963593610628</v>
      </c>
      <c r="P52" s="5">
        <f t="shared" si="9"/>
        <v>-0.4456818182063671</v>
      </c>
      <c r="Q52" s="5">
        <f t="shared" si="10"/>
        <v>67.780806451610658</v>
      </c>
      <c r="R52" s="4">
        <f t="shared" si="14"/>
        <v>14.554318181793633</v>
      </c>
      <c r="S52">
        <v>13</v>
      </c>
      <c r="T52">
        <v>224.00003000000001</v>
      </c>
      <c r="U52">
        <f t="shared" si="5"/>
        <v>-2.3240151515722118E-3</v>
      </c>
      <c r="V52" s="5">
        <f t="shared" si="6"/>
        <v>-1.8783333333658447</v>
      </c>
      <c r="AN52" s="4">
        <f t="shared" si="11"/>
        <v>-1.5543181817936329</v>
      </c>
      <c r="AO52" s="4">
        <f t="shared" si="12"/>
        <v>0.45464207118617761</v>
      </c>
    </row>
    <row r="53" spans="5:41" x14ac:dyDescent="0.25">
      <c r="E53">
        <v>67.349050000000005</v>
      </c>
      <c r="F53">
        <v>224.00003000000001</v>
      </c>
      <c r="G53">
        <v>1195.8553999999999</v>
      </c>
      <c r="I53">
        <f t="shared" si="2"/>
        <v>-2.745681818197454E-3</v>
      </c>
      <c r="K53">
        <f t="shared" si="3"/>
        <v>6.2335545581802543E-2</v>
      </c>
      <c r="L53">
        <f t="shared" si="4"/>
        <v>-0.65094999999999459</v>
      </c>
      <c r="N53" s="4">
        <f t="shared" si="13"/>
        <v>48.013247385064453</v>
      </c>
      <c r="P53" s="5">
        <f t="shared" si="9"/>
        <v>-2.745681818197454</v>
      </c>
      <c r="Q53" s="5">
        <f t="shared" si="10"/>
        <v>-66.419193548382111</v>
      </c>
      <c r="R53" s="4">
        <f t="shared" si="14"/>
        <v>12.254318181802546</v>
      </c>
      <c r="S53">
        <v>12</v>
      </c>
      <c r="T53">
        <v>224.00003000000001</v>
      </c>
      <c r="U53">
        <f t="shared" si="5"/>
        <v>-1.4364015151556941E-2</v>
      </c>
      <c r="V53" s="5">
        <f t="shared" si="6"/>
        <v>-11.618333333359487</v>
      </c>
      <c r="AN53" s="4">
        <f t="shared" si="11"/>
        <v>-0.25431818180254595</v>
      </c>
      <c r="AO53" s="4">
        <f t="shared" si="12"/>
        <v>1.6646168948211466</v>
      </c>
    </row>
    <row r="54" spans="5:41" x14ac:dyDescent="0.25">
      <c r="E54">
        <v>67.456649999999996</v>
      </c>
      <c r="F54">
        <v>224.00003000000001</v>
      </c>
      <c r="G54">
        <v>1220.5284999999999</v>
      </c>
      <c r="I54">
        <f t="shared" si="2"/>
        <v>4.4543181818141875E-3</v>
      </c>
      <c r="K54">
        <f t="shared" si="3"/>
        <v>6.5957946081814184E-2</v>
      </c>
      <c r="L54">
        <f t="shared" si="4"/>
        <v>-0.54335000000000377</v>
      </c>
      <c r="N54" s="4">
        <f t="shared" si="13"/>
        <v>49.013535230681903</v>
      </c>
      <c r="P54" s="5">
        <f t="shared" si="9"/>
        <v>4.4543181818141875</v>
      </c>
      <c r="Q54" s="5">
        <f t="shared" si="10"/>
        <v>41.18080645160871</v>
      </c>
      <c r="R54" s="4">
        <f t="shared" si="14"/>
        <v>19.454318181814187</v>
      </c>
      <c r="S54">
        <v>19</v>
      </c>
      <c r="T54">
        <v>224.0001</v>
      </c>
      <c r="U54">
        <f t="shared" si="5"/>
        <v>-4.2240151515500202E-3</v>
      </c>
      <c r="V54" s="5">
        <f t="shared" si="6"/>
        <v>-8.6783333333642076</v>
      </c>
      <c r="AN54" s="4">
        <f t="shared" si="11"/>
        <v>-0.45431818181418748</v>
      </c>
      <c r="AO54" s="4">
        <f t="shared" si="12"/>
        <v>1.3745913535786611</v>
      </c>
    </row>
    <row r="55" spans="5:41" x14ac:dyDescent="0.25">
      <c r="E55">
        <v>67.450630000000004</v>
      </c>
      <c r="F55">
        <v>224.00009</v>
      </c>
      <c r="G55">
        <v>1245.2012999999999</v>
      </c>
      <c r="I55">
        <f t="shared" si="2"/>
        <v>2.7543181818145968E-3</v>
      </c>
      <c r="K55">
        <f t="shared" si="3"/>
        <v>6.0680390081814584E-2</v>
      </c>
      <c r="L55">
        <f t="shared" si="4"/>
        <v>-0.54936999999999614</v>
      </c>
      <c r="N55" s="4">
        <f t="shared" si="13"/>
        <v>50.013810913808477</v>
      </c>
      <c r="P55" s="5">
        <f t="shared" si="9"/>
        <v>2.7543181818145968</v>
      </c>
      <c r="Q55" s="5">
        <f t="shared" si="10"/>
        <v>35.160806451616345</v>
      </c>
      <c r="R55" s="4">
        <f t="shared" si="14"/>
        <v>17.754318181814597</v>
      </c>
      <c r="S55">
        <v>17</v>
      </c>
      <c r="T55">
        <v>224.00003000000001</v>
      </c>
      <c r="U55">
        <f t="shared" si="5"/>
        <v>-7.524015151545882E-3</v>
      </c>
      <c r="V55" s="5">
        <f t="shared" si="6"/>
        <v>-10.278333333360479</v>
      </c>
      <c r="AN55" s="4">
        <f t="shared" si="11"/>
        <v>-0.75431818181459676</v>
      </c>
      <c r="AO55" s="4">
        <f t="shared" si="12"/>
        <v>0.9845661772221348</v>
      </c>
    </row>
    <row r="56" spans="5:41" x14ac:dyDescent="0.25">
      <c r="E56">
        <v>67.393739999999994</v>
      </c>
      <c r="F56">
        <v>223.99991</v>
      </c>
      <c r="G56">
        <v>1269.8742999999999</v>
      </c>
      <c r="I56">
        <f t="shared" si="2"/>
        <v>-6.3456818182032748E-3</v>
      </c>
      <c r="K56">
        <f t="shared" si="3"/>
        <v>4.8002805081796718E-2</v>
      </c>
      <c r="L56">
        <f t="shared" si="4"/>
        <v>-0.60626000000000602</v>
      </c>
      <c r="N56" s="4">
        <f t="shared" si="13"/>
        <v>51.014094705262295</v>
      </c>
      <c r="P56" s="5">
        <f t="shared" si="9"/>
        <v>-6.3456818182032748</v>
      </c>
      <c r="Q56" s="5">
        <f t="shared" si="10"/>
        <v>-21.729193548393532</v>
      </c>
      <c r="R56" s="4">
        <f t="shared" si="14"/>
        <v>8.6543181817967252</v>
      </c>
      <c r="S56">
        <v>10</v>
      </c>
      <c r="T56">
        <v>224.00003000000001</v>
      </c>
      <c r="U56">
        <f t="shared" si="5"/>
        <v>-5.0740151515640264E-3</v>
      </c>
      <c r="V56" s="5">
        <f t="shared" si="6"/>
        <v>1.2716666666392484</v>
      </c>
      <c r="AN56" s="4">
        <f t="shared" si="11"/>
        <v>1.3456818182032748</v>
      </c>
      <c r="AO56" s="4">
        <f t="shared" si="12"/>
        <v>2.9945406360091624</v>
      </c>
    </row>
    <row r="57" spans="5:41" x14ac:dyDescent="0.25">
      <c r="E57">
        <v>67.383349999999993</v>
      </c>
      <c r="F57">
        <v>224.00003000000001</v>
      </c>
      <c r="G57">
        <v>1294.5473</v>
      </c>
      <c r="I57">
        <f t="shared" si="2"/>
        <v>-6.8656818181977997E-3</v>
      </c>
      <c r="K57">
        <f t="shared" si="3"/>
        <v>4.3905220081802171E-2</v>
      </c>
      <c r="L57">
        <f t="shared" si="4"/>
        <v>-0.61665000000000703</v>
      </c>
      <c r="N57" s="4">
        <f t="shared" si="13"/>
        <v>52.01437849671612</v>
      </c>
      <c r="P57" s="5">
        <f t="shared" si="9"/>
        <v>-6.8656818181977997</v>
      </c>
      <c r="Q57" s="5">
        <f t="shared" si="10"/>
        <v>-32.119193548394541</v>
      </c>
      <c r="R57" s="4">
        <f t="shared" si="14"/>
        <v>8.1343181818022003</v>
      </c>
      <c r="S57">
        <v>8</v>
      </c>
      <c r="T57">
        <v>224.00003000000001</v>
      </c>
      <c r="U57">
        <f t="shared" si="5"/>
        <v>-5.524015151564754E-3</v>
      </c>
      <c r="V57" s="5">
        <f t="shared" si="6"/>
        <v>1.3416666666330457</v>
      </c>
      <c r="AN57" s="4">
        <f t="shared" si="11"/>
        <v>-0.13431818180220034</v>
      </c>
      <c r="AO57" s="4">
        <f t="shared" si="12"/>
        <v>1.4245150947728433</v>
      </c>
    </row>
    <row r="58" spans="5:41" x14ac:dyDescent="0.25">
      <c r="E58">
        <v>67.417019999999994</v>
      </c>
      <c r="F58">
        <v>224.00003000000001</v>
      </c>
      <c r="G58">
        <v>1319.2199000000001</v>
      </c>
      <c r="I58">
        <f t="shared" si="2"/>
        <v>-2.4645681818185494E-2</v>
      </c>
      <c r="K58">
        <f t="shared" si="3"/>
        <v>2.2547693081814479E-2</v>
      </c>
      <c r="L58">
        <f t="shared" si="4"/>
        <v>-0.58298000000000627</v>
      </c>
      <c r="N58" s="4">
        <f t="shared" si="13"/>
        <v>53.014646071515443</v>
      </c>
      <c r="P58" s="5">
        <f t="shared" si="9"/>
        <v>-24.645681818185494</v>
      </c>
      <c r="Q58" s="5">
        <f t="shared" si="10"/>
        <v>1.5508064516062126</v>
      </c>
      <c r="R58" s="4">
        <f t="shared" si="14"/>
        <v>-9.6456818181854942</v>
      </c>
      <c r="S58">
        <v>-10</v>
      </c>
      <c r="T58">
        <v>223.99996999999999</v>
      </c>
      <c r="U58">
        <f t="shared" si="5"/>
        <v>-3.0724015151548656E-2</v>
      </c>
      <c r="V58" s="5">
        <f t="shared" si="6"/>
        <v>-6.0783333333631617</v>
      </c>
      <c r="AN58" s="4">
        <f t="shared" si="11"/>
        <v>-0.35431818181450581</v>
      </c>
      <c r="AO58" s="4">
        <f t="shared" si="12"/>
        <v>1.1144895535296939</v>
      </c>
    </row>
    <row r="59" spans="5:41" x14ac:dyDescent="0.25">
      <c r="E59">
        <v>67.409520000000001</v>
      </c>
      <c r="F59">
        <v>224.00003000000001</v>
      </c>
      <c r="G59">
        <v>1343.8931</v>
      </c>
      <c r="I59">
        <f t="shared" si="2"/>
        <v>-1.4645681818194589E-2</v>
      </c>
      <c r="K59">
        <f t="shared" si="3"/>
        <v>2.8970079081805378E-2</v>
      </c>
      <c r="L59">
        <f t="shared" si="4"/>
        <v>-0.59047999999999945</v>
      </c>
      <c r="N59" s="4">
        <f t="shared" si="13"/>
        <v>54.014937971296519</v>
      </c>
      <c r="P59" s="5">
        <f t="shared" si="9"/>
        <v>-14.645681818194589</v>
      </c>
      <c r="Q59" s="5">
        <f t="shared" si="10"/>
        <v>-5.9491935483869662</v>
      </c>
      <c r="R59" s="4">
        <f t="shared" si="14"/>
        <v>0.35431818180541086</v>
      </c>
      <c r="S59">
        <v>0</v>
      </c>
      <c r="T59">
        <v>224.00003000000001</v>
      </c>
      <c r="U59">
        <f t="shared" si="5"/>
        <v>-1.0374015151569438E-2</v>
      </c>
      <c r="V59" s="5">
        <f t="shared" si="6"/>
        <v>4.2716666666251513</v>
      </c>
      <c r="AN59" s="4">
        <f t="shared" si="11"/>
        <v>-0.35431818180541086</v>
      </c>
      <c r="AO59" s="4">
        <f t="shared" si="12"/>
        <v>1.024463647433218</v>
      </c>
    </row>
    <row r="60" spans="5:41" x14ac:dyDescent="0.25">
      <c r="E60">
        <v>67.439430000000002</v>
      </c>
      <c r="F60">
        <v>224.00003000000001</v>
      </c>
      <c r="G60">
        <v>1368.566</v>
      </c>
      <c r="I60">
        <f t="shared" si="2"/>
        <v>1.7904318181791723E-2</v>
      </c>
      <c r="K60">
        <f t="shared" si="3"/>
        <v>5.7942508581791702E-2</v>
      </c>
      <c r="L60">
        <f t="shared" si="4"/>
        <v>-0.56056999999999846</v>
      </c>
      <c r="N60" s="4">
        <f t="shared" si="13"/>
        <v>55.015217708586718</v>
      </c>
      <c r="P60" s="5">
        <f t="shared" si="9"/>
        <v>17.904318181791723</v>
      </c>
      <c r="Q60" s="5">
        <f t="shared" si="10"/>
        <v>23.960806451614026</v>
      </c>
      <c r="R60" s="4">
        <f t="shared" si="14"/>
        <v>32.904318181791723</v>
      </c>
      <c r="S60">
        <v>32</v>
      </c>
      <c r="T60">
        <v>224.00003000000001</v>
      </c>
      <c r="U60">
        <f t="shared" si="5"/>
        <v>1.8325984848445387E-2</v>
      </c>
      <c r="V60" s="5">
        <f t="shared" si="6"/>
        <v>0.42166666665366392</v>
      </c>
      <c r="AN60" s="4">
        <f t="shared" si="11"/>
        <v>-0.90431818179172296</v>
      </c>
      <c r="AO60" s="4">
        <f t="shared" si="12"/>
        <v>0.38443883596551398</v>
      </c>
    </row>
    <row r="61" spans="5:41" x14ac:dyDescent="0.25">
      <c r="E61">
        <v>67.390240000000006</v>
      </c>
      <c r="F61">
        <v>224.00003000000001</v>
      </c>
      <c r="G61">
        <v>1393.239</v>
      </c>
      <c r="I61">
        <f t="shared" si="2"/>
        <v>-9.245681818185858E-3</v>
      </c>
      <c r="K61">
        <f t="shared" si="3"/>
        <v>2.7214923581814127E-2</v>
      </c>
      <c r="L61">
        <f t="shared" si="4"/>
        <v>-0.60975999999999431</v>
      </c>
      <c r="N61" s="4">
        <f t="shared" si="13"/>
        <v>56.015501500040536</v>
      </c>
      <c r="P61" s="5">
        <f t="shared" si="9"/>
        <v>-9.245681818185858</v>
      </c>
      <c r="Q61" s="5">
        <f t="shared" si="10"/>
        <v>-25.229193548381822</v>
      </c>
      <c r="R61" s="4">
        <f t="shared" si="14"/>
        <v>5.754318181814142</v>
      </c>
      <c r="S61">
        <v>6</v>
      </c>
      <c r="T61">
        <v>224.00003000000001</v>
      </c>
      <c r="U61">
        <f t="shared" si="5"/>
        <v>-7.5740151515617526E-3</v>
      </c>
      <c r="V61" s="5">
        <f t="shared" si="6"/>
        <v>1.6716666666241053</v>
      </c>
      <c r="AN61" s="4">
        <f t="shared" si="11"/>
        <v>0.24568181818585799</v>
      </c>
      <c r="AO61" s="4">
        <f t="shared" si="12"/>
        <v>1.4444132947122519</v>
      </c>
    </row>
    <row r="62" spans="5:41" x14ac:dyDescent="0.25">
      <c r="E62">
        <v>67.416250000000005</v>
      </c>
      <c r="F62">
        <v>224.00003000000001</v>
      </c>
      <c r="G62">
        <v>1417.9121</v>
      </c>
      <c r="I62">
        <f t="shared" si="2"/>
        <v>5.0543181818056837E-3</v>
      </c>
      <c r="K62">
        <f t="shared" si="3"/>
        <v>3.7937324081805668E-2</v>
      </c>
      <c r="L62">
        <f t="shared" si="4"/>
        <v>-0.58374999999999488</v>
      </c>
      <c r="N62" s="4">
        <f t="shared" si="13"/>
        <v>57.015789345657986</v>
      </c>
      <c r="P62" s="5">
        <f t="shared" si="9"/>
        <v>5.0543181818056837</v>
      </c>
      <c r="Q62" s="5">
        <f t="shared" si="10"/>
        <v>0.78080645161759943</v>
      </c>
      <c r="R62" s="4">
        <f t="shared" si="14"/>
        <v>20.054318181805684</v>
      </c>
      <c r="S62">
        <v>20</v>
      </c>
      <c r="T62">
        <v>224.00003000000001</v>
      </c>
      <c r="U62">
        <f t="shared" si="5"/>
        <v>5.7759848484408849E-3</v>
      </c>
      <c r="V62" s="5">
        <f t="shared" si="6"/>
        <v>0.72166666663520118</v>
      </c>
      <c r="AN62" s="4">
        <f t="shared" si="11"/>
        <v>-5.4318181805683707E-2</v>
      </c>
      <c r="AO62" s="4">
        <f t="shared" si="12"/>
        <v>1.0543877534898654</v>
      </c>
    </row>
    <row r="63" spans="5:41" x14ac:dyDescent="0.25">
      <c r="E63">
        <v>67.339359999999999</v>
      </c>
      <c r="F63">
        <v>224.00003000000001</v>
      </c>
      <c r="G63">
        <v>1442.5847000000001</v>
      </c>
      <c r="I63">
        <f t="shared" si="2"/>
        <v>-1.6545681818200819E-2</v>
      </c>
      <c r="K63">
        <f t="shared" si="3"/>
        <v>1.275979708179914E-2</v>
      </c>
      <c r="L63">
        <f t="shared" si="4"/>
        <v>-0.66064000000000078</v>
      </c>
      <c r="N63" s="4">
        <f t="shared" si="13"/>
        <v>58.016056920457309</v>
      </c>
      <c r="P63" s="5">
        <f t="shared" si="9"/>
        <v>-16.545681818200819</v>
      </c>
      <c r="Q63" s="5">
        <f t="shared" si="10"/>
        <v>-76.109193548388305</v>
      </c>
      <c r="R63" s="4">
        <f t="shared" si="14"/>
        <v>-1.5456818182008192</v>
      </c>
      <c r="S63">
        <v>-2</v>
      </c>
      <c r="T63">
        <v>224.00003000000001</v>
      </c>
      <c r="U63">
        <f t="shared" si="5"/>
        <v>-1.5934015151572112E-2</v>
      </c>
      <c r="V63" s="5">
        <f t="shared" si="6"/>
        <v>0.61166666662870739</v>
      </c>
      <c r="AN63" s="4">
        <f t="shared" si="11"/>
        <v>-0.45431818179918082</v>
      </c>
      <c r="AO63" s="4">
        <f t="shared" si="12"/>
        <v>0.56436367176442914</v>
      </c>
    </row>
    <row r="64" spans="5:41" x14ac:dyDescent="0.25">
      <c r="E64">
        <v>67.436260000000004</v>
      </c>
      <c r="F64">
        <v>224.00003000000001</v>
      </c>
      <c r="G64">
        <v>1467.2578000000001</v>
      </c>
      <c r="I64">
        <f t="shared" si="2"/>
        <v>6.5043181818111862E-3</v>
      </c>
      <c r="K64">
        <f t="shared" si="3"/>
        <v>3.2232197581811145E-2</v>
      </c>
      <c r="L64">
        <f t="shared" si="4"/>
        <v>-0.56373999999999569</v>
      </c>
      <c r="N64" s="4">
        <f t="shared" si="13"/>
        <v>59.016344766074759</v>
      </c>
      <c r="P64" s="5">
        <f t="shared" si="9"/>
        <v>6.5043181818111862</v>
      </c>
      <c r="Q64" s="5">
        <f t="shared" si="10"/>
        <v>20.790806451616795</v>
      </c>
      <c r="R64" s="4">
        <f t="shared" si="14"/>
        <v>21.504318181811186</v>
      </c>
      <c r="S64">
        <v>33</v>
      </c>
      <c r="T64">
        <v>223.99994000000001</v>
      </c>
      <c r="U64">
        <f t="shared" si="5"/>
        <v>2.3175984848450071E-2</v>
      </c>
      <c r="V64" s="5">
        <f t="shared" si="6"/>
        <v>16.671666666638885</v>
      </c>
      <c r="AN64" s="4">
        <f t="shared" si="11"/>
        <v>11.495681818188814</v>
      </c>
      <c r="AO64" s="4">
        <f t="shared" si="12"/>
        <v>12.424337400772128</v>
      </c>
    </row>
    <row r="65" spans="5:41" x14ac:dyDescent="0.25">
      <c r="E65">
        <v>67.378050000000002</v>
      </c>
      <c r="F65">
        <v>224.00003000000001</v>
      </c>
      <c r="G65">
        <v>1491.9308000000001</v>
      </c>
      <c r="I65">
        <f t="shared" si="2"/>
        <v>-2.3045681818189223E-2</v>
      </c>
      <c r="K65">
        <f t="shared" si="3"/>
        <v>-8.9538741818925849E-4</v>
      </c>
      <c r="L65">
        <f t="shared" si="4"/>
        <v>-0.62194999999999823</v>
      </c>
      <c r="N65" s="4">
        <f t="shared" si="13"/>
        <v>60.016628557528584</v>
      </c>
      <c r="P65" s="5">
        <f t="shared" si="9"/>
        <v>-23.045681818189223</v>
      </c>
      <c r="Q65" s="5">
        <f t="shared" si="10"/>
        <v>-37.419193548385742</v>
      </c>
      <c r="R65" s="4">
        <f t="shared" si="14"/>
        <v>-8.0456818181892231</v>
      </c>
      <c r="S65">
        <v>3</v>
      </c>
      <c r="T65">
        <v>223.99995999999999</v>
      </c>
      <c r="U65">
        <f t="shared" si="5"/>
        <v>-1.1974015151565709E-2</v>
      </c>
      <c r="V65" s="5">
        <f t="shared" si="6"/>
        <v>11.071666666623514</v>
      </c>
      <c r="AN65" s="4">
        <f t="shared" si="11"/>
        <v>11.045681818189223</v>
      </c>
      <c r="AO65" s="4">
        <f t="shared" si="12"/>
        <v>11.884312224416419</v>
      </c>
    </row>
    <row r="66" spans="5:41" x14ac:dyDescent="0.25">
      <c r="E66">
        <v>67.450419999999994</v>
      </c>
      <c r="F66">
        <v>224.00013000000001</v>
      </c>
      <c r="G66">
        <v>1516.6035999999999</v>
      </c>
      <c r="I66">
        <f t="shared" si="2"/>
        <v>-1.8945681818195226E-2</v>
      </c>
      <c r="K66">
        <f t="shared" si="3"/>
        <v>-3.729434181952429E-4</v>
      </c>
      <c r="L66">
        <f t="shared" si="4"/>
        <v>-0.54958000000000595</v>
      </c>
      <c r="N66" s="4">
        <f t="shared" si="13"/>
        <v>61.016904240655144</v>
      </c>
      <c r="P66" s="5">
        <f t="shared" si="9"/>
        <v>-18.945681818195226</v>
      </c>
      <c r="Q66" s="5">
        <f t="shared" si="10"/>
        <v>34.950806451606532</v>
      </c>
      <c r="R66" s="4">
        <f t="shared" si="14"/>
        <v>-3.9456818181952258</v>
      </c>
      <c r="S66">
        <v>-4</v>
      </c>
      <c r="T66">
        <v>224.00008</v>
      </c>
      <c r="U66">
        <f t="shared" si="5"/>
        <v>-1.7974015151565936E-2</v>
      </c>
      <c r="V66" s="5">
        <f t="shared" si="6"/>
        <v>0.97166666662928947</v>
      </c>
      <c r="AN66" s="4">
        <f t="shared" si="11"/>
        <v>-5.4318181804774213E-2</v>
      </c>
      <c r="AO66" s="4">
        <f t="shared" si="12"/>
        <v>0.69428668319157794</v>
      </c>
    </row>
    <row r="67" spans="5:41" x14ac:dyDescent="0.25">
      <c r="E67">
        <v>67.387330000000006</v>
      </c>
      <c r="F67">
        <v>224.00003000000001</v>
      </c>
      <c r="G67">
        <v>1541.2766999999999</v>
      </c>
      <c r="I67">
        <f t="shared" si="2"/>
        <v>-4.8456818181819017E-3</v>
      </c>
      <c r="K67">
        <f t="shared" si="3"/>
        <v>1.0149457081818081E-2</v>
      </c>
      <c r="L67">
        <f t="shared" si="4"/>
        <v>-0.61266999999999427</v>
      </c>
      <c r="N67" s="4">
        <f t="shared" si="13"/>
        <v>62.017192086272594</v>
      </c>
      <c r="P67" s="5">
        <f t="shared" si="9"/>
        <v>-4.8456818181819017</v>
      </c>
      <c r="Q67" s="5">
        <f t="shared" si="10"/>
        <v>-28.13919354838179</v>
      </c>
      <c r="R67" s="4">
        <f t="shared" si="14"/>
        <v>10.154318181818098</v>
      </c>
      <c r="S67">
        <v>11</v>
      </c>
      <c r="T67">
        <v>224.00003000000001</v>
      </c>
      <c r="U67">
        <f t="shared" si="5"/>
        <v>8.7598484844875202E-4</v>
      </c>
      <c r="V67" s="5">
        <f t="shared" si="6"/>
        <v>5.7216666666306537</v>
      </c>
      <c r="AN67" s="4">
        <f t="shared" si="11"/>
        <v>0.84568181818190169</v>
      </c>
      <c r="AO67" s="4">
        <f t="shared" si="12"/>
        <v>1.504260777072683</v>
      </c>
    </row>
    <row r="68" spans="5:41" x14ac:dyDescent="0.25">
      <c r="E68">
        <v>67.380949999999999</v>
      </c>
      <c r="F68">
        <v>223.99995000000001</v>
      </c>
      <c r="G68">
        <v>1565.9495999999999</v>
      </c>
      <c r="I68">
        <f t="shared" si="2"/>
        <v>1.3754318181810277E-2</v>
      </c>
      <c r="K68">
        <f t="shared" si="3"/>
        <v>2.5171886581810271E-2</v>
      </c>
      <c r="L68">
        <f t="shared" si="4"/>
        <v>-0.61905000000000143</v>
      </c>
      <c r="N68" s="4">
        <f t="shared" si="13"/>
        <v>63.017471823562794</v>
      </c>
      <c r="P68" s="5">
        <f t="shared" si="9"/>
        <v>13.754318181810277</v>
      </c>
      <c r="Q68" s="5">
        <f t="shared" si="10"/>
        <v>-34.519193548388948</v>
      </c>
      <c r="R68" s="4">
        <f t="shared" si="14"/>
        <v>28.754318181810277</v>
      </c>
      <c r="S68">
        <v>31</v>
      </c>
      <c r="T68">
        <v>224.00008</v>
      </c>
      <c r="U68">
        <f t="shared" si="5"/>
        <v>2.2275984848448616E-2</v>
      </c>
      <c r="V68" s="5">
        <f t="shared" si="6"/>
        <v>8.5216666666383389</v>
      </c>
      <c r="AN68" s="4">
        <f t="shared" si="11"/>
        <v>2.2456818181897233</v>
      </c>
      <c r="AO68" s="4">
        <f t="shared" si="12"/>
        <v>2.8142366953485656</v>
      </c>
    </row>
    <row r="69" spans="5:41" x14ac:dyDescent="0.25">
      <c r="E69">
        <v>67.391750000000002</v>
      </c>
      <c r="F69">
        <v>224.00011000000001</v>
      </c>
      <c r="G69">
        <v>1590.6224999999999</v>
      </c>
      <c r="I69">
        <f t="shared" si="2"/>
        <v>-2.8955681818189305E-2</v>
      </c>
      <c r="K69">
        <f t="shared" si="3"/>
        <v>-2.1115683918189326E-2</v>
      </c>
      <c r="L69">
        <f t="shared" si="4"/>
        <v>-0.60824999999999818</v>
      </c>
      <c r="N69" s="4">
        <f t="shared" si="13"/>
        <v>64.017751560852986</v>
      </c>
      <c r="P69" s="5">
        <f t="shared" si="9"/>
        <v>-28.955681818189305</v>
      </c>
      <c r="Q69" s="5">
        <f t="shared" si="10"/>
        <v>-23.719193548385697</v>
      </c>
      <c r="R69" s="4">
        <f t="shared" si="14"/>
        <v>-13.955681818189305</v>
      </c>
      <c r="S69">
        <v>-9</v>
      </c>
      <c r="T69">
        <v>223.99996999999999</v>
      </c>
      <c r="U69">
        <f t="shared" si="5"/>
        <v>-1.1864015151559215E-2</v>
      </c>
      <c r="V69" s="5">
        <f t="shared" si="6"/>
        <v>17.09166666663009</v>
      </c>
      <c r="AN69" s="4">
        <f t="shared" si="11"/>
        <v>4.955681818189305</v>
      </c>
      <c r="AO69" s="4">
        <f t="shared" si="12"/>
        <v>5.4342107892425773</v>
      </c>
    </row>
    <row r="70" spans="5:41" x14ac:dyDescent="0.25">
      <c r="E70">
        <v>67.365049999999997</v>
      </c>
      <c r="F70">
        <v>224.00003000000001</v>
      </c>
      <c r="G70">
        <v>1615.2956999999999</v>
      </c>
      <c r="I70">
        <f t="shared" ref="I70:I133" si="15">F202-$J$5</f>
        <v>-6.3456818182032748E-3</v>
      </c>
      <c r="K70">
        <f t="shared" ref="K70:K133" si="16">-(G70-$G$5)*0.000145+0.236805+I70</f>
        <v>-2.0832979182032751E-3</v>
      </c>
      <c r="L70">
        <f t="shared" ref="L70:L133" si="17">E70-77.5+19/2</f>
        <v>-0.63495000000000346</v>
      </c>
      <c r="N70" s="4">
        <f t="shared" si="13"/>
        <v>65.018043460634061</v>
      </c>
      <c r="P70" s="5">
        <f t="shared" si="9"/>
        <v>-6.3456818182032748</v>
      </c>
      <c r="Q70" s="5">
        <f t="shared" si="10"/>
        <v>-50.419193548390972</v>
      </c>
      <c r="R70" s="4">
        <f t="shared" si="14"/>
        <v>8.6543181817967252</v>
      </c>
      <c r="S70">
        <v>24</v>
      </c>
      <c r="T70">
        <v>224.00003000000001</v>
      </c>
      <c r="U70">
        <f t="shared" ref="U70:U133" si="18">T202-$T$3</f>
        <v>1.6055984848435401E-2</v>
      </c>
      <c r="V70" s="5">
        <f t="shared" ref="V70:V133" si="19">(U70-I70)*1000</f>
        <v>22.401666666638675</v>
      </c>
      <c r="AN70" s="4">
        <f t="shared" si="11"/>
        <v>15.345681818203275</v>
      </c>
      <c r="AO70" s="4">
        <f t="shared" si="12"/>
        <v>15.734185248025703</v>
      </c>
    </row>
    <row r="71" spans="5:41" x14ac:dyDescent="0.25">
      <c r="E71">
        <v>67.377629999999996</v>
      </c>
      <c r="F71">
        <v>224.00003000000001</v>
      </c>
      <c r="G71">
        <v>1639.9684999999999</v>
      </c>
      <c r="I71">
        <f t="shared" si="15"/>
        <v>-3.6456818181989092E-3</v>
      </c>
      <c r="K71">
        <f t="shared" si="16"/>
        <v>-2.9608539181989191E-3</v>
      </c>
      <c r="L71">
        <f t="shared" si="17"/>
        <v>-0.62237000000000364</v>
      </c>
      <c r="N71" s="4">
        <f t="shared" si="13"/>
        <v>66.018319143760635</v>
      </c>
      <c r="P71" s="5">
        <f t="shared" si="9"/>
        <v>-3.6456818181989092</v>
      </c>
      <c r="Q71" s="5">
        <f t="shared" si="10"/>
        <v>-37.839193548391158</v>
      </c>
      <c r="R71" s="4">
        <f t="shared" si="14"/>
        <v>11.354318181801091</v>
      </c>
      <c r="S71">
        <v>10</v>
      </c>
      <c r="T71">
        <v>224.00003000000001</v>
      </c>
      <c r="U71">
        <f t="shared" si="18"/>
        <v>-1.7324015151558569E-2</v>
      </c>
      <c r="V71" s="5">
        <f t="shared" si="19"/>
        <v>-13.67833333335966</v>
      </c>
      <c r="AN71" s="4">
        <f t="shared" si="11"/>
        <v>-1.3543181818010908</v>
      </c>
      <c r="AO71" s="4">
        <f t="shared" si="12"/>
        <v>-1.0558395634600535</v>
      </c>
    </row>
    <row r="72" spans="5:41" x14ac:dyDescent="0.25">
      <c r="E72">
        <v>67.434650000000005</v>
      </c>
      <c r="F72">
        <v>224.00003000000001</v>
      </c>
      <c r="G72">
        <v>1664.6414</v>
      </c>
      <c r="I72">
        <f t="shared" si="15"/>
        <v>7.0431818181759809E-4</v>
      </c>
      <c r="K72">
        <f t="shared" si="16"/>
        <v>-2.1884244181824275E-3</v>
      </c>
      <c r="L72">
        <f t="shared" si="17"/>
        <v>-0.56534999999999513</v>
      </c>
      <c r="N72" s="4">
        <f t="shared" si="13"/>
        <v>67.018598881050835</v>
      </c>
      <c r="P72" s="5">
        <f t="shared" si="9"/>
        <v>0.70431818181759809</v>
      </c>
      <c r="Q72" s="5">
        <f t="shared" si="10"/>
        <v>19.18080645161735</v>
      </c>
      <c r="R72" s="4">
        <f t="shared" si="14"/>
        <v>15.704318181817598</v>
      </c>
      <c r="S72">
        <v>12</v>
      </c>
      <c r="T72">
        <v>224.00003000000001</v>
      </c>
      <c r="U72">
        <f t="shared" si="18"/>
        <v>-7.424015151570984E-3</v>
      </c>
      <c r="V72" s="5">
        <f t="shared" si="19"/>
        <v>-8.1283333333885821</v>
      </c>
      <c r="AN72" s="4">
        <f t="shared" si="11"/>
        <v>-3.7043181818175981</v>
      </c>
      <c r="AO72" s="4">
        <f t="shared" si="12"/>
        <v>-3.4958654695821307</v>
      </c>
    </row>
    <row r="73" spans="5:41" x14ac:dyDescent="0.25">
      <c r="E73">
        <v>67.315049999999999</v>
      </c>
      <c r="F73">
        <v>223.99996999999999</v>
      </c>
      <c r="G73">
        <v>1689.3145999999999</v>
      </c>
      <c r="I73">
        <f t="shared" si="15"/>
        <v>-5.9568181819713573E-4</v>
      </c>
      <c r="K73">
        <f t="shared" si="16"/>
        <v>-7.0660384181971403E-3</v>
      </c>
      <c r="L73">
        <f t="shared" si="17"/>
        <v>-0.68495000000000061</v>
      </c>
      <c r="N73" s="4">
        <f t="shared" si="13"/>
        <v>68.01889078083191</v>
      </c>
      <c r="P73" s="5">
        <f t="shared" si="9"/>
        <v>-0.59568181819713573</v>
      </c>
      <c r="Q73" s="5">
        <f t="shared" si="10"/>
        <v>-100.41919354838814</v>
      </c>
      <c r="R73" s="4">
        <f t="shared" ref="R73:R104" si="20">P73-$Z$5*(N73-$N$9)+15</f>
        <v>14.404318181802864</v>
      </c>
      <c r="S73">
        <v>14</v>
      </c>
      <c r="T73">
        <v>223.99997999999999</v>
      </c>
      <c r="U73">
        <f t="shared" si="18"/>
        <v>-6.0240151515529305E-3</v>
      </c>
      <c r="V73" s="5">
        <f t="shared" si="19"/>
        <v>-5.4283333333557948</v>
      </c>
      <c r="AN73" s="4">
        <f t="shared" si="11"/>
        <v>-0.40431818180286427</v>
      </c>
      <c r="AO73" s="4">
        <f t="shared" si="12"/>
        <v>-0.28589064592351576</v>
      </c>
    </row>
    <row r="74" spans="5:41" x14ac:dyDescent="0.25">
      <c r="E74">
        <v>67.405619999999999</v>
      </c>
      <c r="F74">
        <v>224.00003000000001</v>
      </c>
      <c r="G74">
        <v>1713.9874</v>
      </c>
      <c r="I74">
        <f t="shared" si="15"/>
        <v>-1.7195681818208186E-2</v>
      </c>
      <c r="K74">
        <f t="shared" si="16"/>
        <v>-2.72435944182082E-2</v>
      </c>
      <c r="L74">
        <f t="shared" si="17"/>
        <v>-0.59438000000000102</v>
      </c>
      <c r="N74" s="4">
        <f t="shared" si="13"/>
        <v>69.019166463958484</v>
      </c>
      <c r="P74" s="5">
        <f t="shared" ref="P74:P132" si="21">I74*1000</f>
        <v>-17.195681818208186</v>
      </c>
      <c r="Q74" s="5">
        <f t="shared" ref="Q74:Q132" si="22">(L74-$M$9)*1000</f>
        <v>-9.8491935483885342</v>
      </c>
      <c r="R74" s="4">
        <f t="shared" si="20"/>
        <v>-2.1956818182081861</v>
      </c>
      <c r="S74">
        <v>-1</v>
      </c>
      <c r="T74">
        <v>224.00003000000001</v>
      </c>
      <c r="U74">
        <f t="shared" si="18"/>
        <v>-1.7944015151556414E-2</v>
      </c>
      <c r="V74" s="5">
        <f t="shared" si="19"/>
        <v>-0.74833333334822782</v>
      </c>
      <c r="AN74" s="4">
        <f t="shared" ref="AN74:AN132" si="23">S74-R74</f>
        <v>1.1956818182081861</v>
      </c>
      <c r="AO74" s="4">
        <f t="shared" ref="AO74:AO132" si="24">AN74-0.09*(N69-$N$4)+5.79</f>
        <v>1.2240841777314175</v>
      </c>
    </row>
    <row r="75" spans="5:41" x14ac:dyDescent="0.25">
      <c r="E75">
        <v>67.343649999999997</v>
      </c>
      <c r="F75">
        <v>223.99996999999999</v>
      </c>
      <c r="G75">
        <v>1738.6603</v>
      </c>
      <c r="I75">
        <f t="shared" si="15"/>
        <v>-1.2895681818207549E-2</v>
      </c>
      <c r="K75">
        <f t="shared" si="16"/>
        <v>-2.6521164918207552E-2</v>
      </c>
      <c r="L75">
        <f t="shared" si="17"/>
        <v>-0.65635000000000332</v>
      </c>
      <c r="N75" s="4">
        <f t="shared" si="13"/>
        <v>70.019446201248684</v>
      </c>
      <c r="P75" s="5">
        <f t="shared" si="21"/>
        <v>-12.895681818207549</v>
      </c>
      <c r="Q75" s="5">
        <f t="shared" si="22"/>
        <v>-71.819193548390842</v>
      </c>
      <c r="R75" s="4">
        <f t="shared" si="20"/>
        <v>2.1043181817924506</v>
      </c>
      <c r="S75">
        <v>4</v>
      </c>
      <c r="T75">
        <v>224.00003000000001</v>
      </c>
      <c r="U75">
        <f t="shared" si="18"/>
        <v>6.0459848484413214E-3</v>
      </c>
      <c r="V75" s="5">
        <f t="shared" si="19"/>
        <v>18.941666666648871</v>
      </c>
      <c r="AN75" s="4">
        <f t="shared" si="23"/>
        <v>1.8956818182075494</v>
      </c>
      <c r="AO75" s="4">
        <f t="shared" si="24"/>
        <v>1.8340579067504841</v>
      </c>
    </row>
    <row r="76" spans="5:41" x14ac:dyDescent="0.25">
      <c r="E76">
        <v>67.414550000000006</v>
      </c>
      <c r="F76">
        <v>224.00003000000001</v>
      </c>
      <c r="G76">
        <v>1763.3332</v>
      </c>
      <c r="I76">
        <f t="shared" si="15"/>
        <v>1.5543181818031826E-3</v>
      </c>
      <c r="K76">
        <f t="shared" si="16"/>
        <v>-1.5648735418196835E-2</v>
      </c>
      <c r="L76">
        <f t="shared" si="17"/>
        <v>-0.58544999999999447</v>
      </c>
      <c r="N76" s="4">
        <f t="shared" si="13"/>
        <v>71.019725938538869</v>
      </c>
      <c r="P76" s="5">
        <f t="shared" si="21"/>
        <v>1.5543181818031826</v>
      </c>
      <c r="Q76" s="5">
        <f t="shared" si="22"/>
        <v>-0.9191935483819913</v>
      </c>
      <c r="R76" s="4">
        <f t="shared" si="20"/>
        <v>16.554318181803183</v>
      </c>
      <c r="S76">
        <v>18</v>
      </c>
      <c r="T76">
        <v>223.99995999999999</v>
      </c>
      <c r="U76">
        <f t="shared" si="18"/>
        <v>1.9965984848454355E-2</v>
      </c>
      <c r="V76" s="5">
        <f t="shared" si="19"/>
        <v>18.411666666651172</v>
      </c>
      <c r="AN76" s="4">
        <f t="shared" si="23"/>
        <v>1.4456818181968174</v>
      </c>
      <c r="AO76" s="4">
        <f t="shared" si="24"/>
        <v>1.2940330952583601</v>
      </c>
    </row>
    <row r="77" spans="5:41" x14ac:dyDescent="0.25">
      <c r="E77">
        <v>67.370850000000004</v>
      </c>
      <c r="F77">
        <v>224.00012000000001</v>
      </c>
      <c r="G77">
        <v>1788.0062</v>
      </c>
      <c r="I77">
        <f t="shared" si="15"/>
        <v>4.2043181817916775E-3</v>
      </c>
      <c r="K77">
        <f t="shared" si="16"/>
        <v>-1.6576320418208335E-2</v>
      </c>
      <c r="L77">
        <f t="shared" si="17"/>
        <v>-0.62914999999999566</v>
      </c>
      <c r="N77" s="4">
        <f t="shared" ref="N77:N132" si="25">(G77-$G$6)/24.666+1</f>
        <v>72.020009729992694</v>
      </c>
      <c r="P77" s="5">
        <f t="shared" si="21"/>
        <v>4.2043181817916775</v>
      </c>
      <c r="Q77" s="5">
        <f t="shared" si="22"/>
        <v>-44.619193548383173</v>
      </c>
      <c r="R77" s="4">
        <f t="shared" si="20"/>
        <v>19.204318181791677</v>
      </c>
      <c r="S77">
        <v>21</v>
      </c>
      <c r="T77">
        <v>224.00003000000001</v>
      </c>
      <c r="U77">
        <f t="shared" si="18"/>
        <v>1.7875984848444659E-2</v>
      </c>
      <c r="V77" s="5">
        <f t="shared" si="19"/>
        <v>13.671666666652982</v>
      </c>
      <c r="AN77" s="4">
        <f t="shared" si="23"/>
        <v>1.7956818182083225</v>
      </c>
      <c r="AO77" s="4">
        <f t="shared" si="24"/>
        <v>1.5540079189137472</v>
      </c>
    </row>
    <row r="78" spans="5:41" x14ac:dyDescent="0.25">
      <c r="E78">
        <v>67.392949999999999</v>
      </c>
      <c r="F78">
        <v>224.00003000000001</v>
      </c>
      <c r="G78">
        <v>1812.6792</v>
      </c>
      <c r="I78">
        <f t="shared" si="15"/>
        <v>-8.3956818182002735E-3</v>
      </c>
      <c r="K78">
        <f t="shared" si="16"/>
        <v>-3.275390541820028E-2</v>
      </c>
      <c r="L78">
        <f t="shared" si="17"/>
        <v>-0.60705000000000098</v>
      </c>
      <c r="N78" s="4">
        <f t="shared" si="25"/>
        <v>73.020293521446519</v>
      </c>
      <c r="P78" s="5">
        <f t="shared" si="21"/>
        <v>-8.3956818182002735</v>
      </c>
      <c r="Q78" s="5">
        <f t="shared" si="22"/>
        <v>-22.519193548388493</v>
      </c>
      <c r="R78" s="4">
        <f t="shared" si="20"/>
        <v>6.6043181817997265</v>
      </c>
      <c r="S78">
        <v>10</v>
      </c>
      <c r="T78">
        <v>224.00003000000001</v>
      </c>
      <c r="U78">
        <f t="shared" si="18"/>
        <v>-8.3240151515724392E-3</v>
      </c>
      <c r="V78" s="5">
        <f t="shared" si="19"/>
        <v>7.1666666627834275E-2</v>
      </c>
      <c r="AN78" s="4">
        <f t="shared" si="23"/>
        <v>3.3956818182002735</v>
      </c>
      <c r="AO78" s="4">
        <f t="shared" si="24"/>
        <v>3.0639816479254014</v>
      </c>
    </row>
    <row r="79" spans="5:41" x14ac:dyDescent="0.25">
      <c r="E79">
        <v>67.312650000000005</v>
      </c>
      <c r="F79">
        <v>224.00003000000001</v>
      </c>
      <c r="G79">
        <v>1837.3521000000001</v>
      </c>
      <c r="I79">
        <f t="shared" si="15"/>
        <v>-8.9568181820709469E-4</v>
      </c>
      <c r="K79">
        <f t="shared" si="16"/>
        <v>-2.8831475918207117E-2</v>
      </c>
      <c r="L79">
        <f t="shared" si="17"/>
        <v>-0.68734999999999502</v>
      </c>
      <c r="N79" s="4">
        <f t="shared" si="25"/>
        <v>74.020573258736718</v>
      </c>
      <c r="P79" s="5">
        <f t="shared" si="21"/>
        <v>-0.89568181820709469</v>
      </c>
      <c r="Q79" s="5">
        <f t="shared" si="22"/>
        <v>-102.81919354838254</v>
      </c>
      <c r="R79" s="4">
        <f t="shared" si="20"/>
        <v>14.104318181792905</v>
      </c>
      <c r="S79">
        <v>17</v>
      </c>
      <c r="T79">
        <v>224.00003000000001</v>
      </c>
      <c r="U79">
        <f t="shared" si="18"/>
        <v>-4.8740151515573871E-3</v>
      </c>
      <c r="V79" s="5">
        <f t="shared" si="19"/>
        <v>-3.9783333333502924</v>
      </c>
      <c r="AN79" s="4">
        <f t="shared" si="23"/>
        <v>2.8956818182070947</v>
      </c>
      <c r="AO79" s="4">
        <f t="shared" si="24"/>
        <v>2.4739568364508315</v>
      </c>
    </row>
    <row r="80" spans="5:41" x14ac:dyDescent="0.25">
      <c r="E80">
        <v>67.382850000000005</v>
      </c>
      <c r="F80">
        <v>224.00003000000001</v>
      </c>
      <c r="G80">
        <v>1862.0251000000001</v>
      </c>
      <c r="I80">
        <f t="shared" si="15"/>
        <v>-1.459568181820714E-2</v>
      </c>
      <c r="K80">
        <f t="shared" si="16"/>
        <v>-4.6109060918207156E-2</v>
      </c>
      <c r="L80">
        <f t="shared" si="17"/>
        <v>-0.6171499999999952</v>
      </c>
      <c r="N80" s="4">
        <f t="shared" si="25"/>
        <v>75.020857050190543</v>
      </c>
      <c r="P80" s="5">
        <f t="shared" si="21"/>
        <v>-14.59568181820714</v>
      </c>
      <c r="Q80" s="5">
        <f t="shared" si="22"/>
        <v>-32.619193548382718</v>
      </c>
      <c r="R80" s="4">
        <f t="shared" si="20"/>
        <v>0.40431818179285983</v>
      </c>
      <c r="S80">
        <v>3</v>
      </c>
      <c r="T80">
        <v>224.00003000000001</v>
      </c>
      <c r="U80">
        <f t="shared" si="18"/>
        <v>-1.2024015151553158E-2</v>
      </c>
      <c r="V80" s="5">
        <f t="shared" si="19"/>
        <v>2.5716666666539822</v>
      </c>
      <c r="AN80" s="4">
        <f t="shared" si="23"/>
        <v>2.5956818182071402</v>
      </c>
      <c r="AO80" s="4">
        <f t="shared" si="24"/>
        <v>2.0839316600947591</v>
      </c>
    </row>
    <row r="81" spans="5:41" x14ac:dyDescent="0.25">
      <c r="E81">
        <v>67.387550000000005</v>
      </c>
      <c r="F81">
        <v>224.00003000000001</v>
      </c>
      <c r="G81">
        <v>1886.6981000000001</v>
      </c>
      <c r="I81">
        <f t="shared" si="15"/>
        <v>-1.3745681818193134E-2</v>
      </c>
      <c r="K81">
        <f t="shared" si="16"/>
        <v>-4.8836645918193144E-2</v>
      </c>
      <c r="L81">
        <f t="shared" si="17"/>
        <v>-0.6124499999999955</v>
      </c>
      <c r="N81" s="4">
        <f t="shared" si="25"/>
        <v>76.021140841644367</v>
      </c>
      <c r="P81" s="5">
        <f t="shared" si="21"/>
        <v>-13.745681818193134</v>
      </c>
      <c r="Q81" s="5">
        <f t="shared" si="22"/>
        <v>-27.919193548383014</v>
      </c>
      <c r="R81" s="4">
        <f t="shared" si="20"/>
        <v>1.2543181818068661</v>
      </c>
      <c r="S81">
        <v>4</v>
      </c>
      <c r="T81">
        <v>224.00003000000001</v>
      </c>
      <c r="U81">
        <f t="shared" si="18"/>
        <v>2.9759848484331997E-3</v>
      </c>
      <c r="V81" s="5">
        <f t="shared" si="19"/>
        <v>16.721666666626334</v>
      </c>
      <c r="AN81" s="4">
        <f t="shared" si="23"/>
        <v>2.7456818181931339</v>
      </c>
      <c r="AO81" s="4">
        <f t="shared" si="24"/>
        <v>2.1439064837246358</v>
      </c>
    </row>
    <row r="82" spans="5:41" x14ac:dyDescent="0.25">
      <c r="E82">
        <v>67.386930000000007</v>
      </c>
      <c r="F82">
        <v>224.00003000000001</v>
      </c>
      <c r="G82">
        <v>1911.3710000000001</v>
      </c>
      <c r="I82">
        <f t="shared" si="15"/>
        <v>-2.4568181819972779E-4</v>
      </c>
      <c r="K82">
        <f t="shared" si="16"/>
        <v>-3.8914216418199754E-2</v>
      </c>
      <c r="L82">
        <f t="shared" si="17"/>
        <v>-0.61306999999999334</v>
      </c>
      <c r="N82" s="4">
        <f t="shared" si="25"/>
        <v>77.021420578934567</v>
      </c>
      <c r="P82" s="5">
        <f t="shared" si="21"/>
        <v>-0.24568181819972779</v>
      </c>
      <c r="Q82" s="5">
        <f t="shared" si="22"/>
        <v>-28.539193548380858</v>
      </c>
      <c r="R82" s="4">
        <f t="shared" si="20"/>
        <v>14.754318181800272</v>
      </c>
      <c r="S82">
        <v>19</v>
      </c>
      <c r="T82">
        <v>224.00003000000001</v>
      </c>
      <c r="U82">
        <f t="shared" si="18"/>
        <v>2.3575984848434928E-2</v>
      </c>
      <c r="V82" s="5">
        <f t="shared" si="19"/>
        <v>23.821666666634655</v>
      </c>
      <c r="AN82" s="4">
        <f t="shared" si="23"/>
        <v>4.2456818181997278</v>
      </c>
      <c r="AO82" s="4">
        <f t="shared" si="24"/>
        <v>3.5538809425003857</v>
      </c>
    </row>
    <row r="83" spans="5:41" x14ac:dyDescent="0.25">
      <c r="E83">
        <v>67.380740000000003</v>
      </c>
      <c r="F83">
        <v>224.00003000000001</v>
      </c>
      <c r="G83">
        <v>1936.0438999999999</v>
      </c>
      <c r="I83">
        <f t="shared" si="15"/>
        <v>-8.4568181819122401E-4</v>
      </c>
      <c r="K83">
        <f t="shared" si="16"/>
        <v>-4.3091786918191211E-2</v>
      </c>
      <c r="L83">
        <f t="shared" si="17"/>
        <v>-0.61925999999999704</v>
      </c>
      <c r="N83" s="4">
        <f t="shared" si="25"/>
        <v>78.021700316224752</v>
      </c>
      <c r="P83" s="5">
        <f t="shared" si="21"/>
        <v>-0.84568181819122401</v>
      </c>
      <c r="Q83" s="5">
        <f t="shared" si="22"/>
        <v>-34.729193548384551</v>
      </c>
      <c r="R83" s="4">
        <f t="shared" si="20"/>
        <v>14.154318181808776</v>
      </c>
      <c r="S83">
        <v>18</v>
      </c>
      <c r="T83">
        <v>223.99996999999999</v>
      </c>
      <c r="U83">
        <f t="shared" si="18"/>
        <v>1.3075984848427424E-2</v>
      </c>
      <c r="V83" s="5">
        <f t="shared" si="19"/>
        <v>13.921666666618648</v>
      </c>
      <c r="AN83" s="4">
        <f t="shared" si="23"/>
        <v>3.845681818191224</v>
      </c>
      <c r="AO83" s="4">
        <f t="shared" si="24"/>
        <v>3.0638554012610379</v>
      </c>
    </row>
    <row r="84" spans="5:41" x14ac:dyDescent="0.25">
      <c r="E84">
        <v>67.394239999999996</v>
      </c>
      <c r="F84">
        <v>224.00003000000001</v>
      </c>
      <c r="G84">
        <v>1960.7171000000001</v>
      </c>
      <c r="I84">
        <f t="shared" si="15"/>
        <v>-3.5456818181955896E-3</v>
      </c>
      <c r="K84">
        <f t="shared" si="16"/>
        <v>-4.9369400918195638E-2</v>
      </c>
      <c r="L84">
        <f t="shared" si="17"/>
        <v>-0.60576000000000363</v>
      </c>
      <c r="N84" s="4">
        <f t="shared" si="25"/>
        <v>79.021992216005842</v>
      </c>
      <c r="P84" s="5">
        <f t="shared" si="21"/>
        <v>-3.5456818181955896</v>
      </c>
      <c r="Q84" s="5">
        <f t="shared" si="22"/>
        <v>-21.229193548391144</v>
      </c>
      <c r="R84" s="4">
        <f t="shared" si="20"/>
        <v>11.45431818180441</v>
      </c>
      <c r="S84">
        <v>2</v>
      </c>
      <c r="T84">
        <v>224.00003000000001</v>
      </c>
      <c r="U84">
        <f t="shared" si="18"/>
        <v>-2.0824015151561071E-2</v>
      </c>
      <c r="V84" s="5">
        <f t="shared" si="19"/>
        <v>-17.278333333365481</v>
      </c>
      <c r="AN84" s="4">
        <f t="shared" si="23"/>
        <v>-9.4543181818044104</v>
      </c>
      <c r="AO84" s="4">
        <f t="shared" si="24"/>
        <v>-10.326169775090715</v>
      </c>
    </row>
    <row r="85" spans="5:41" x14ac:dyDescent="0.25">
      <c r="E85">
        <v>67.322050000000004</v>
      </c>
      <c r="F85">
        <v>224.00003000000001</v>
      </c>
      <c r="G85">
        <v>1985.3898999999999</v>
      </c>
      <c r="I85">
        <f t="shared" si="15"/>
        <v>-1.231568181819398E-2</v>
      </c>
      <c r="K85">
        <f t="shared" si="16"/>
        <v>-6.171695691819401E-2</v>
      </c>
      <c r="L85">
        <f t="shared" si="17"/>
        <v>-0.67794999999999561</v>
      </c>
      <c r="N85" s="4">
        <f t="shared" si="25"/>
        <v>80.022267899132402</v>
      </c>
      <c r="P85" s="5">
        <f t="shared" si="21"/>
        <v>-12.31568181819398</v>
      </c>
      <c r="Q85" s="5">
        <f t="shared" si="22"/>
        <v>-93.419193548383134</v>
      </c>
      <c r="R85" s="4">
        <f t="shared" si="20"/>
        <v>2.6843181818060202</v>
      </c>
      <c r="S85">
        <v>-5</v>
      </c>
      <c r="T85">
        <v>224.00003000000001</v>
      </c>
      <c r="U85">
        <f t="shared" si="18"/>
        <v>-5.4240151515614343E-3</v>
      </c>
      <c r="V85" s="5">
        <f t="shared" si="19"/>
        <v>6.8916666666325455</v>
      </c>
      <c r="AN85" s="4">
        <f t="shared" si="23"/>
        <v>-7.6843181818060202</v>
      </c>
      <c r="AO85" s="4">
        <f t="shared" si="24"/>
        <v>-8.6461953163231691</v>
      </c>
    </row>
    <row r="86" spans="5:41" x14ac:dyDescent="0.25">
      <c r="E86">
        <v>67.37621</v>
      </c>
      <c r="F86">
        <v>224.00013999999999</v>
      </c>
      <c r="G86">
        <v>2010.0627999999999</v>
      </c>
      <c r="I86">
        <f t="shared" si="15"/>
        <v>-3.8456818182055486E-3</v>
      </c>
      <c r="K86">
        <f t="shared" si="16"/>
        <v>-5.6824527418205539E-2</v>
      </c>
      <c r="L86">
        <f t="shared" si="17"/>
        <v>-0.62378999999999962</v>
      </c>
      <c r="N86" s="4">
        <f t="shared" si="25"/>
        <v>81.022547636422601</v>
      </c>
      <c r="P86" s="5">
        <f t="shared" si="21"/>
        <v>-3.8456818182055486</v>
      </c>
      <c r="Q86" s="5">
        <f t="shared" si="22"/>
        <v>-39.259193548387138</v>
      </c>
      <c r="R86" s="4">
        <f t="shared" si="20"/>
        <v>11.154318181794451</v>
      </c>
      <c r="S86">
        <v>15</v>
      </c>
      <c r="T86">
        <v>224.00003000000001</v>
      </c>
      <c r="U86">
        <f t="shared" si="18"/>
        <v>1.3525984848428152E-2</v>
      </c>
      <c r="V86" s="5">
        <f t="shared" si="19"/>
        <v>17.371666666633701</v>
      </c>
      <c r="AN86" s="4">
        <f t="shared" si="23"/>
        <v>3.8456818182055486</v>
      </c>
      <c r="AO86" s="4">
        <f t="shared" si="24"/>
        <v>2.7937791424575558</v>
      </c>
    </row>
    <row r="87" spans="5:41" x14ac:dyDescent="0.25">
      <c r="E87">
        <v>67.413550000000001</v>
      </c>
      <c r="F87">
        <v>224.00003000000001</v>
      </c>
      <c r="G87">
        <v>2034.7357</v>
      </c>
      <c r="I87">
        <f t="shared" si="15"/>
        <v>-9.4456818181924973E-3</v>
      </c>
      <c r="K87">
        <f t="shared" si="16"/>
        <v>-6.6002097918192504E-2</v>
      </c>
      <c r="L87">
        <f t="shared" si="17"/>
        <v>-0.58644999999999925</v>
      </c>
      <c r="N87" s="4">
        <f t="shared" si="25"/>
        <v>82.022827373712801</v>
      </c>
      <c r="P87" s="5">
        <f t="shared" si="21"/>
        <v>-9.4456818181924973</v>
      </c>
      <c r="Q87" s="5">
        <f t="shared" si="22"/>
        <v>-1.9191935483867661</v>
      </c>
      <c r="R87" s="4">
        <f t="shared" si="20"/>
        <v>5.5543181818075027</v>
      </c>
      <c r="S87">
        <v>10</v>
      </c>
      <c r="T87">
        <v>224.00003000000001</v>
      </c>
      <c r="U87">
        <f t="shared" si="18"/>
        <v>-8.6740151515698471E-3</v>
      </c>
      <c r="V87" s="5">
        <f t="shared" si="19"/>
        <v>0.77166666662265015</v>
      </c>
      <c r="AN87" s="4">
        <f t="shared" si="23"/>
        <v>4.4456818181924973</v>
      </c>
      <c r="AO87" s="4">
        <f t="shared" si="24"/>
        <v>3.3037539660883866</v>
      </c>
    </row>
    <row r="88" spans="5:41" x14ac:dyDescent="0.25">
      <c r="E88">
        <v>67.395200000000003</v>
      </c>
      <c r="F88">
        <v>224.00003000000001</v>
      </c>
      <c r="G88">
        <v>2059.4088999999999</v>
      </c>
      <c r="I88">
        <f t="shared" si="15"/>
        <v>-5.8956818182025472E-3</v>
      </c>
      <c r="K88">
        <f t="shared" si="16"/>
        <v>-6.602971191820256E-2</v>
      </c>
      <c r="L88">
        <f t="shared" si="17"/>
        <v>-0.60479999999999734</v>
      </c>
      <c r="N88" s="4">
        <f t="shared" si="25"/>
        <v>83.023119273493876</v>
      </c>
      <c r="P88" s="5">
        <f t="shared" si="21"/>
        <v>-5.8956818182025472</v>
      </c>
      <c r="Q88" s="5">
        <f t="shared" si="22"/>
        <v>-20.269193548384855</v>
      </c>
      <c r="R88" s="4">
        <f t="shared" si="20"/>
        <v>9.1043181817974528</v>
      </c>
      <c r="S88">
        <v>14</v>
      </c>
      <c r="T88">
        <v>224.00003000000001</v>
      </c>
      <c r="U88">
        <f t="shared" si="18"/>
        <v>-5.3740151515455636E-3</v>
      </c>
      <c r="V88" s="5">
        <f t="shared" si="19"/>
        <v>0.52166666665698358</v>
      </c>
      <c r="AN88" s="4">
        <f t="shared" si="23"/>
        <v>4.8956818182025472</v>
      </c>
      <c r="AO88" s="4">
        <f t="shared" si="24"/>
        <v>3.6637287897423194</v>
      </c>
    </row>
    <row r="89" spans="5:41" x14ac:dyDescent="0.25">
      <c r="E89">
        <v>67.381550000000004</v>
      </c>
      <c r="F89">
        <v>224.00003000000001</v>
      </c>
      <c r="G89">
        <v>2084.0817999999999</v>
      </c>
      <c r="I89">
        <f t="shared" si="15"/>
        <v>-1.4425681818181602E-2</v>
      </c>
      <c r="K89">
        <f t="shared" si="16"/>
        <v>-7.8137282418181631E-2</v>
      </c>
      <c r="L89">
        <f t="shared" si="17"/>
        <v>-0.61844999999999573</v>
      </c>
      <c r="N89" s="4">
        <f t="shared" si="25"/>
        <v>84.023399010784061</v>
      </c>
      <c r="P89" s="5">
        <f t="shared" si="21"/>
        <v>-14.425681818181602</v>
      </c>
      <c r="Q89" s="5">
        <f t="shared" si="22"/>
        <v>-33.919193548383241</v>
      </c>
      <c r="R89" s="4">
        <f t="shared" si="20"/>
        <v>0.57431818181839844</v>
      </c>
      <c r="S89">
        <v>4</v>
      </c>
      <c r="T89">
        <v>223.99995999999999</v>
      </c>
      <c r="U89">
        <f t="shared" si="18"/>
        <v>-3.274015151561116E-3</v>
      </c>
      <c r="V89" s="5">
        <f t="shared" si="19"/>
        <v>11.151666666620486</v>
      </c>
      <c r="AN89" s="4">
        <f t="shared" si="23"/>
        <v>3.4256818181816016</v>
      </c>
      <c r="AO89" s="4">
        <f t="shared" si="24"/>
        <v>2.1037025187410761</v>
      </c>
    </row>
    <row r="90" spans="5:41" x14ac:dyDescent="0.25">
      <c r="E90">
        <v>67.376239999999996</v>
      </c>
      <c r="F90">
        <v>224.00003000000001</v>
      </c>
      <c r="G90">
        <v>2108.7546000000002</v>
      </c>
      <c r="I90">
        <f t="shared" si="15"/>
        <v>4.3181817943604983E-6</v>
      </c>
      <c r="K90">
        <f t="shared" si="16"/>
        <v>-6.7284838418205706E-2</v>
      </c>
      <c r="L90">
        <f t="shared" si="17"/>
        <v>-0.62376000000000431</v>
      </c>
      <c r="N90" s="4">
        <f t="shared" si="25"/>
        <v>85.023674693910664</v>
      </c>
      <c r="P90" s="5">
        <f t="shared" si="21"/>
        <v>4.3181817943604983E-3</v>
      </c>
      <c r="Q90" s="5">
        <f t="shared" si="22"/>
        <v>-39.229193548391827</v>
      </c>
      <c r="R90" s="4">
        <f t="shared" si="20"/>
        <v>15.00431818179436</v>
      </c>
      <c r="S90">
        <v>19</v>
      </c>
      <c r="T90">
        <v>224.00013000000001</v>
      </c>
      <c r="U90">
        <f t="shared" si="18"/>
        <v>6.3259848484449321E-3</v>
      </c>
      <c r="V90" s="5">
        <f t="shared" si="19"/>
        <v>6.3216666666505716</v>
      </c>
      <c r="AN90" s="4">
        <f t="shared" si="23"/>
        <v>3.9956818182056395</v>
      </c>
      <c r="AO90" s="4">
        <f t="shared" si="24"/>
        <v>2.5836777072837238</v>
      </c>
    </row>
    <row r="91" spans="5:41" x14ac:dyDescent="0.25">
      <c r="E91">
        <v>67.377139999999997</v>
      </c>
      <c r="F91">
        <v>224.00013000000001</v>
      </c>
      <c r="G91">
        <v>2133.4277000000002</v>
      </c>
      <c r="I91">
        <f t="shared" si="15"/>
        <v>-1.7456818181926792E-3</v>
      </c>
      <c r="K91">
        <f t="shared" si="16"/>
        <v>-7.2612437918192718E-2</v>
      </c>
      <c r="L91">
        <f t="shared" si="17"/>
        <v>-0.62286000000000286</v>
      </c>
      <c r="N91" s="4">
        <f t="shared" si="25"/>
        <v>86.023962539528114</v>
      </c>
      <c r="P91" s="5">
        <f t="shared" si="21"/>
        <v>-1.7456818181926792</v>
      </c>
      <c r="Q91" s="5">
        <f t="shared" si="22"/>
        <v>-38.329193548390371</v>
      </c>
      <c r="R91" s="4">
        <f t="shared" si="20"/>
        <v>13.254318181807321</v>
      </c>
      <c r="S91">
        <v>16</v>
      </c>
      <c r="T91">
        <v>224.00003000000001</v>
      </c>
      <c r="U91">
        <f t="shared" si="18"/>
        <v>-6.6240151515728485E-3</v>
      </c>
      <c r="V91" s="5">
        <f t="shared" si="19"/>
        <v>-4.8783333333801693</v>
      </c>
      <c r="AN91" s="4">
        <f t="shared" si="23"/>
        <v>2.7456818181926792</v>
      </c>
      <c r="AO91" s="4">
        <f t="shared" si="24"/>
        <v>1.2436525309146456</v>
      </c>
    </row>
    <row r="92" spans="5:41" x14ac:dyDescent="0.25">
      <c r="E92">
        <v>67.393829999999994</v>
      </c>
      <c r="F92">
        <v>224.00003000000001</v>
      </c>
      <c r="G92">
        <v>2158.1005</v>
      </c>
      <c r="I92">
        <f t="shared" si="15"/>
        <v>-1.4125681818200064E-2</v>
      </c>
      <c r="K92">
        <f t="shared" si="16"/>
        <v>-8.8569993918200085E-2</v>
      </c>
      <c r="L92">
        <f t="shared" si="17"/>
        <v>-0.60617000000000587</v>
      </c>
      <c r="N92" s="4">
        <f t="shared" si="25"/>
        <v>87.024238222654674</v>
      </c>
      <c r="P92" s="5">
        <f t="shared" si="21"/>
        <v>-14.125681818200064</v>
      </c>
      <c r="Q92" s="5">
        <f t="shared" si="22"/>
        <v>-21.639193548393386</v>
      </c>
      <c r="R92" s="4">
        <f t="shared" si="20"/>
        <v>0.8743181817999357</v>
      </c>
      <c r="S92">
        <v>4</v>
      </c>
      <c r="T92">
        <v>224.00003000000001</v>
      </c>
      <c r="U92">
        <f t="shared" si="18"/>
        <v>-1.9034015151561334E-2</v>
      </c>
      <c r="V92" s="5">
        <f t="shared" si="19"/>
        <v>-4.90833333336127</v>
      </c>
      <c r="AN92" s="4">
        <f t="shared" si="23"/>
        <v>3.1256818182000643</v>
      </c>
      <c r="AO92" s="4">
        <f t="shared" si="24"/>
        <v>1.5336273545659127</v>
      </c>
    </row>
    <row r="93" spans="5:41" x14ac:dyDescent="0.25">
      <c r="E93">
        <v>67.433149999999998</v>
      </c>
      <c r="F93">
        <v>224.00003000000001</v>
      </c>
      <c r="G93">
        <v>2182.7737000000002</v>
      </c>
      <c r="I93">
        <f t="shared" si="15"/>
        <v>-1.2456818182045026E-3</v>
      </c>
      <c r="K93">
        <f t="shared" si="16"/>
        <v>-7.926760791820453E-2</v>
      </c>
      <c r="L93">
        <f t="shared" si="17"/>
        <v>-0.5668500000000023</v>
      </c>
      <c r="N93" s="4">
        <f t="shared" si="25"/>
        <v>88.024530122435749</v>
      </c>
      <c r="P93" s="5">
        <f t="shared" si="21"/>
        <v>-1.2456818182045026</v>
      </c>
      <c r="Q93" s="5">
        <f t="shared" si="22"/>
        <v>17.680806451610188</v>
      </c>
      <c r="R93" s="4">
        <f t="shared" si="20"/>
        <v>13.754318181795497</v>
      </c>
      <c r="S93">
        <v>17</v>
      </c>
      <c r="T93">
        <v>224.00003000000001</v>
      </c>
      <c r="U93">
        <f t="shared" si="18"/>
        <v>6.7459848484361373E-3</v>
      </c>
      <c r="V93" s="5">
        <f t="shared" si="19"/>
        <v>7.99166666664064</v>
      </c>
      <c r="AN93" s="4">
        <f t="shared" si="23"/>
        <v>3.2456818182045026</v>
      </c>
      <c r="AO93" s="4">
        <f t="shared" si="24"/>
        <v>1.5636010835900542</v>
      </c>
    </row>
    <row r="94" spans="5:41" x14ac:dyDescent="0.25">
      <c r="E94">
        <v>67.452150000000003</v>
      </c>
      <c r="F94">
        <v>224.00003000000001</v>
      </c>
      <c r="G94">
        <v>2207.4465</v>
      </c>
      <c r="I94">
        <f t="shared" si="15"/>
        <v>-1.8945681818195226E-2</v>
      </c>
      <c r="K94">
        <f t="shared" si="16"/>
        <v>-0.10054516391819524</v>
      </c>
      <c r="L94">
        <f t="shared" si="17"/>
        <v>-0.54784999999999684</v>
      </c>
      <c r="N94" s="4">
        <f t="shared" si="25"/>
        <v>89.024805805562323</v>
      </c>
      <c r="P94" s="5">
        <f t="shared" si="21"/>
        <v>-18.945681818195226</v>
      </c>
      <c r="Q94" s="5">
        <f t="shared" si="22"/>
        <v>36.680806451615645</v>
      </c>
      <c r="R94" s="4">
        <f t="shared" si="20"/>
        <v>-3.9456818181952258</v>
      </c>
      <c r="S94">
        <v>-2</v>
      </c>
      <c r="T94">
        <v>224.00003000000001</v>
      </c>
      <c r="U94">
        <f t="shared" si="18"/>
        <v>-1.024015151557478E-3</v>
      </c>
      <c r="V94" s="5">
        <f t="shared" si="19"/>
        <v>17.921666666637748</v>
      </c>
      <c r="AN94" s="4">
        <f t="shared" si="23"/>
        <v>1.9456818181952258</v>
      </c>
      <c r="AO94" s="4">
        <f t="shared" si="24"/>
        <v>0.17357590722466032</v>
      </c>
    </row>
    <row r="95" spans="5:41" x14ac:dyDescent="0.25">
      <c r="E95">
        <v>67.39273</v>
      </c>
      <c r="F95">
        <v>224.00008</v>
      </c>
      <c r="G95">
        <v>2232.1194999999998</v>
      </c>
      <c r="I95">
        <f t="shared" si="15"/>
        <v>-1.1256818181948347E-3</v>
      </c>
      <c r="K95">
        <f t="shared" si="16"/>
        <v>-8.6302748918194838E-2</v>
      </c>
      <c r="L95">
        <f t="shared" si="17"/>
        <v>-0.60726999999999975</v>
      </c>
      <c r="N95" s="4">
        <f t="shared" si="25"/>
        <v>90.025089597016134</v>
      </c>
      <c r="P95" s="5">
        <f t="shared" si="21"/>
        <v>-1.1256818181948347</v>
      </c>
      <c r="Q95" s="5">
        <f t="shared" si="22"/>
        <v>-22.73919354838727</v>
      </c>
      <c r="R95" s="4">
        <f t="shared" si="20"/>
        <v>13.874318181805165</v>
      </c>
      <c r="S95">
        <v>16</v>
      </c>
      <c r="T95">
        <v>224.00009</v>
      </c>
      <c r="U95">
        <f t="shared" si="18"/>
        <v>2.0265984848435892E-2</v>
      </c>
      <c r="V95" s="5">
        <f t="shared" si="19"/>
        <v>21.391666666630726</v>
      </c>
      <c r="AN95" s="4">
        <f t="shared" si="23"/>
        <v>2.1256818181948347</v>
      </c>
      <c r="AO95" s="4">
        <f t="shared" si="24"/>
        <v>0.2635510957428755</v>
      </c>
    </row>
    <row r="96" spans="5:41" x14ac:dyDescent="0.25">
      <c r="E96">
        <v>67.320449999999994</v>
      </c>
      <c r="F96">
        <v>224.00003000000001</v>
      </c>
      <c r="G96">
        <v>2256.7921999999999</v>
      </c>
      <c r="I96">
        <f t="shared" si="15"/>
        <v>-1.6095681818200092E-2</v>
      </c>
      <c r="K96">
        <f t="shared" si="16"/>
        <v>-0.1048502904182001</v>
      </c>
      <c r="L96">
        <f t="shared" si="17"/>
        <v>-0.67955000000000609</v>
      </c>
      <c r="N96" s="4">
        <f t="shared" si="25"/>
        <v>91.025361225979083</v>
      </c>
      <c r="P96" s="5">
        <f t="shared" si="21"/>
        <v>-16.095681818200092</v>
      </c>
      <c r="Q96" s="5">
        <f t="shared" si="22"/>
        <v>-95.019193548393616</v>
      </c>
      <c r="R96" s="4">
        <f t="shared" si="20"/>
        <v>-1.0956818182000916</v>
      </c>
      <c r="S96">
        <v>0</v>
      </c>
      <c r="T96">
        <v>224.00003000000001</v>
      </c>
      <c r="U96">
        <f t="shared" si="18"/>
        <v>6.6759848484423401E-3</v>
      </c>
      <c r="V96" s="5">
        <f t="shared" si="19"/>
        <v>22.771666666642432</v>
      </c>
      <c r="AN96" s="4">
        <f t="shared" si="23"/>
        <v>1.0956818182000916</v>
      </c>
      <c r="AO96" s="4">
        <f t="shared" si="24"/>
        <v>-0.85647481035743844</v>
      </c>
    </row>
    <row r="97" spans="5:41" x14ac:dyDescent="0.25">
      <c r="E97">
        <v>67.431430000000006</v>
      </c>
      <c r="F97">
        <v>224.00003000000001</v>
      </c>
      <c r="G97">
        <v>2281.4652999999998</v>
      </c>
      <c r="I97">
        <f t="shared" si="15"/>
        <v>6.3543181817919958E-3</v>
      </c>
      <c r="K97">
        <f t="shared" si="16"/>
        <v>-8.5977889918207984E-2</v>
      </c>
      <c r="L97">
        <f t="shared" si="17"/>
        <v>-0.56856999999999402</v>
      </c>
      <c r="N97" s="4">
        <f t="shared" si="25"/>
        <v>92.025649071596533</v>
      </c>
      <c r="P97" s="5">
        <f t="shared" si="21"/>
        <v>6.3543181817919958</v>
      </c>
      <c r="Q97" s="5">
        <f t="shared" si="22"/>
        <v>15.96080645161846</v>
      </c>
      <c r="R97" s="4">
        <f t="shared" si="20"/>
        <v>21.354318181791996</v>
      </c>
      <c r="S97">
        <v>23</v>
      </c>
      <c r="T97">
        <v>224.00003000000001</v>
      </c>
      <c r="U97">
        <f t="shared" si="18"/>
        <v>-7.3540151515487651E-3</v>
      </c>
      <c r="V97" s="5">
        <f t="shared" si="19"/>
        <v>-13.708333333340761</v>
      </c>
      <c r="AN97" s="4">
        <f t="shared" si="23"/>
        <v>1.6456818182080042</v>
      </c>
      <c r="AO97" s="4">
        <f t="shared" si="24"/>
        <v>-0.39649962183091603</v>
      </c>
    </row>
    <row r="98" spans="5:41" x14ac:dyDescent="0.25">
      <c r="E98">
        <v>67.447749999999999</v>
      </c>
      <c r="F98">
        <v>224.00003000000001</v>
      </c>
      <c r="G98">
        <v>2306.1381999999999</v>
      </c>
      <c r="I98">
        <f t="shared" si="15"/>
        <v>-1.5745681818202684E-2</v>
      </c>
      <c r="K98">
        <f t="shared" si="16"/>
        <v>-0.11165546041820268</v>
      </c>
      <c r="L98">
        <f t="shared" si="17"/>
        <v>-0.5522500000000008</v>
      </c>
      <c r="N98" s="4">
        <f t="shared" si="25"/>
        <v>93.025928808886732</v>
      </c>
      <c r="P98" s="5">
        <f t="shared" si="21"/>
        <v>-15.745681818202684</v>
      </c>
      <c r="Q98" s="5">
        <f t="shared" si="22"/>
        <v>32.280806451611689</v>
      </c>
      <c r="R98" s="4">
        <f t="shared" si="20"/>
        <v>-0.74568181820268364</v>
      </c>
      <c r="S98">
        <v>2</v>
      </c>
      <c r="T98">
        <v>223.99995000000001</v>
      </c>
      <c r="U98">
        <f t="shared" si="18"/>
        <v>-2.7624015151559433E-2</v>
      </c>
      <c r="V98" s="5">
        <f t="shared" si="19"/>
        <v>-11.87833333335675</v>
      </c>
      <c r="AN98" s="4">
        <f t="shared" si="23"/>
        <v>2.7456818182026836</v>
      </c>
      <c r="AO98" s="4">
        <f t="shared" si="24"/>
        <v>0.61347410718346662</v>
      </c>
    </row>
    <row r="99" spans="5:41" x14ac:dyDescent="0.25">
      <c r="E99">
        <v>67.355050000000006</v>
      </c>
      <c r="F99">
        <v>224.00003000000001</v>
      </c>
      <c r="G99">
        <v>2330.8112999999998</v>
      </c>
      <c r="I99">
        <f t="shared" si="15"/>
        <v>-4.995681818201092E-3</v>
      </c>
      <c r="K99">
        <f t="shared" si="16"/>
        <v>-0.10448305991820112</v>
      </c>
      <c r="L99">
        <f t="shared" si="17"/>
        <v>-0.64494999999999436</v>
      </c>
      <c r="N99" s="4">
        <f t="shared" si="25"/>
        <v>94.026216654504168</v>
      </c>
      <c r="P99" s="5">
        <f t="shared" si="21"/>
        <v>-4.995681818201092</v>
      </c>
      <c r="Q99" s="5">
        <f t="shared" si="22"/>
        <v>-60.419193548381877</v>
      </c>
      <c r="R99" s="4">
        <f t="shared" si="20"/>
        <v>10.004318181798908</v>
      </c>
      <c r="S99">
        <v>12</v>
      </c>
      <c r="T99">
        <v>224.00003000000001</v>
      </c>
      <c r="U99">
        <f t="shared" si="18"/>
        <v>-7.6240151515492016E-3</v>
      </c>
      <c r="V99" s="5">
        <f t="shared" si="19"/>
        <v>-2.6283333333481096</v>
      </c>
      <c r="AN99" s="4">
        <f t="shared" si="23"/>
        <v>1.995681818201092</v>
      </c>
      <c r="AO99" s="4">
        <f t="shared" si="24"/>
        <v>-0.22655070429951696</v>
      </c>
    </row>
    <row r="100" spans="5:41" x14ac:dyDescent="0.25">
      <c r="E100">
        <v>67.393150000000006</v>
      </c>
      <c r="F100">
        <v>224.00003000000001</v>
      </c>
      <c r="G100">
        <v>2355.4841999999999</v>
      </c>
      <c r="I100">
        <f t="shared" si="15"/>
        <v>-4.8456818181819017E-3</v>
      </c>
      <c r="K100">
        <f t="shared" si="16"/>
        <v>-0.10791063041818189</v>
      </c>
      <c r="L100">
        <f t="shared" si="17"/>
        <v>-0.60684999999999434</v>
      </c>
      <c r="N100" s="4">
        <f t="shared" si="25"/>
        <v>95.026496391794367</v>
      </c>
      <c r="P100" s="5">
        <f t="shared" si="21"/>
        <v>-4.8456818181819017</v>
      </c>
      <c r="Q100" s="5">
        <f t="shared" si="22"/>
        <v>-22.319193548381854</v>
      </c>
      <c r="R100" s="4">
        <f t="shared" si="20"/>
        <v>10.154318181818098</v>
      </c>
      <c r="S100">
        <v>12</v>
      </c>
      <c r="T100">
        <v>224.00009</v>
      </c>
      <c r="U100">
        <f t="shared" si="18"/>
        <v>-8.7240151515572961E-3</v>
      </c>
      <c r="V100" s="5">
        <f t="shared" si="19"/>
        <v>-3.8783333333753944</v>
      </c>
      <c r="AN100" s="4">
        <f t="shared" si="23"/>
        <v>1.8456818181819017</v>
      </c>
      <c r="AO100" s="4">
        <f t="shared" si="24"/>
        <v>-0.46657624554954946</v>
      </c>
    </row>
    <row r="101" spans="5:41" x14ac:dyDescent="0.25">
      <c r="E101">
        <v>67.450850000000003</v>
      </c>
      <c r="F101">
        <v>224.00003000000001</v>
      </c>
      <c r="G101">
        <v>2380.1572000000001</v>
      </c>
      <c r="I101">
        <f t="shared" si="15"/>
        <v>4.5543181818175071E-3</v>
      </c>
      <c r="K101">
        <f t="shared" si="16"/>
        <v>-0.10208821541818253</v>
      </c>
      <c r="L101">
        <f t="shared" si="17"/>
        <v>-0.54914999999999736</v>
      </c>
      <c r="N101" s="4">
        <f t="shared" si="25"/>
        <v>96.026780183248206</v>
      </c>
      <c r="P101" s="5">
        <f t="shared" si="21"/>
        <v>4.5543181818175071</v>
      </c>
      <c r="Q101" s="5">
        <f t="shared" si="22"/>
        <v>35.380806451615122</v>
      </c>
      <c r="R101" s="4">
        <f t="shared" si="20"/>
        <v>19.554318181817507</v>
      </c>
      <c r="S101">
        <v>22</v>
      </c>
      <c r="T101">
        <v>224.00003000000001</v>
      </c>
      <c r="U101">
        <f t="shared" si="18"/>
        <v>7.7598484844543236E-4</v>
      </c>
      <c r="V101" s="5">
        <f t="shared" si="19"/>
        <v>-3.7783333333720748</v>
      </c>
      <c r="AN101" s="4">
        <f t="shared" si="23"/>
        <v>2.4456818181824929</v>
      </c>
      <c r="AO101" s="4">
        <f t="shared" si="24"/>
        <v>4.3399307844375734E-2</v>
      </c>
    </row>
    <row r="102" spans="5:41" x14ac:dyDescent="0.25">
      <c r="E102">
        <v>67.374229999999997</v>
      </c>
      <c r="F102">
        <v>224.00003000000001</v>
      </c>
      <c r="G102">
        <v>2404.8301000000001</v>
      </c>
      <c r="I102">
        <f t="shared" si="15"/>
        <v>6.4043181818078665E-3</v>
      </c>
      <c r="K102">
        <f t="shared" si="16"/>
        <v>-0.10381578591819218</v>
      </c>
      <c r="L102">
        <f t="shared" si="17"/>
        <v>-0.62577000000000282</v>
      </c>
      <c r="N102" s="4">
        <f t="shared" si="25"/>
        <v>97.027059920538406</v>
      </c>
      <c r="P102" s="5">
        <f t="shared" si="21"/>
        <v>6.4043181818078665</v>
      </c>
      <c r="Q102" s="5">
        <f t="shared" si="22"/>
        <v>-41.23919354839034</v>
      </c>
      <c r="R102" s="4">
        <f t="shared" si="20"/>
        <v>21.404318181807866</v>
      </c>
      <c r="S102">
        <v>24</v>
      </c>
      <c r="T102">
        <v>224.00003000000001</v>
      </c>
      <c r="U102">
        <f t="shared" si="18"/>
        <v>-4.240151515659818E-4</v>
      </c>
      <c r="V102" s="5">
        <f t="shared" si="19"/>
        <v>-6.8283333333738483</v>
      </c>
      <c r="AN102" s="4">
        <f t="shared" si="23"/>
        <v>2.5956818181921335</v>
      </c>
      <c r="AO102" s="4">
        <f t="shared" si="24"/>
        <v>0.10337340174844645</v>
      </c>
    </row>
    <row r="103" spans="5:41" x14ac:dyDescent="0.25">
      <c r="E103">
        <v>67.31765</v>
      </c>
      <c r="F103">
        <v>224.0001</v>
      </c>
      <c r="G103">
        <v>2429.5029</v>
      </c>
      <c r="I103">
        <f t="shared" si="15"/>
        <v>-9.2956818182017287E-3</v>
      </c>
      <c r="K103">
        <f t="shared" si="16"/>
        <v>-0.12309334191820176</v>
      </c>
      <c r="L103">
        <f t="shared" si="17"/>
        <v>-0.68234999999999957</v>
      </c>
      <c r="N103" s="4">
        <f t="shared" si="25"/>
        <v>98.027335603664966</v>
      </c>
      <c r="P103" s="5">
        <f t="shared" si="21"/>
        <v>-9.2956818182017287</v>
      </c>
      <c r="Q103" s="5">
        <f t="shared" si="22"/>
        <v>-97.819193548387091</v>
      </c>
      <c r="R103" s="4">
        <f t="shared" si="20"/>
        <v>5.7043181817982713</v>
      </c>
      <c r="S103">
        <v>9</v>
      </c>
      <c r="T103">
        <v>224.00003000000001</v>
      </c>
      <c r="U103">
        <f t="shared" si="18"/>
        <v>-1.1634015151571475E-2</v>
      </c>
      <c r="V103" s="5">
        <f t="shared" si="19"/>
        <v>-2.3383333333697465</v>
      </c>
      <c r="AN103" s="4">
        <f t="shared" si="23"/>
        <v>3.2956818182017287</v>
      </c>
      <c r="AO103" s="4">
        <f t="shared" si="24"/>
        <v>0.71334822540192366</v>
      </c>
    </row>
    <row r="104" spans="5:41" x14ac:dyDescent="0.25">
      <c r="E104">
        <v>67.419150000000002</v>
      </c>
      <c r="F104">
        <v>224.00003000000001</v>
      </c>
      <c r="G104">
        <v>2454.1759999999999</v>
      </c>
      <c r="I104">
        <f t="shared" si="15"/>
        <v>-8.8956818181884501E-3</v>
      </c>
      <c r="K104">
        <f t="shared" si="16"/>
        <v>-0.12627094141818845</v>
      </c>
      <c r="L104">
        <f t="shared" si="17"/>
        <v>-0.58084999999999809</v>
      </c>
      <c r="N104" s="4">
        <f t="shared" si="25"/>
        <v>99.027623449282416</v>
      </c>
      <c r="P104" s="5">
        <f t="shared" si="21"/>
        <v>-8.8956818181884501</v>
      </c>
      <c r="Q104" s="5">
        <f t="shared" si="22"/>
        <v>3.6808064516143935</v>
      </c>
      <c r="R104" s="4">
        <f t="shared" si="20"/>
        <v>6.1043181818115499</v>
      </c>
      <c r="S104">
        <v>6</v>
      </c>
      <c r="T104">
        <v>224.00011000000001</v>
      </c>
      <c r="U104">
        <f t="shared" si="18"/>
        <v>7.5984848450616482E-5</v>
      </c>
      <c r="V104" s="5">
        <f t="shared" si="19"/>
        <v>8.9716666666390665</v>
      </c>
      <c r="AN104" s="4">
        <f t="shared" si="23"/>
        <v>-0.10431818181154995</v>
      </c>
      <c r="AO104" s="4">
        <f t="shared" si="24"/>
        <v>-2.7766776807169249</v>
      </c>
    </row>
    <row r="105" spans="5:41" x14ac:dyDescent="0.25">
      <c r="E105">
        <v>67.43835</v>
      </c>
      <c r="F105">
        <v>223.99992</v>
      </c>
      <c r="G105">
        <v>2478.8490000000002</v>
      </c>
      <c r="I105">
        <f t="shared" si="15"/>
        <v>8.4431818180519258E-4</v>
      </c>
      <c r="K105">
        <f t="shared" si="16"/>
        <v>-0.12010852641819486</v>
      </c>
      <c r="L105">
        <f t="shared" si="17"/>
        <v>-0.5616500000000002</v>
      </c>
      <c r="N105" s="4">
        <f t="shared" si="25"/>
        <v>100.02790724073624</v>
      </c>
      <c r="P105" s="5">
        <f t="shared" si="21"/>
        <v>0.84431818180519258</v>
      </c>
      <c r="Q105" s="5">
        <f t="shared" si="22"/>
        <v>22.88080645161228</v>
      </c>
      <c r="R105" s="4">
        <f t="shared" ref="R105:R132" si="26">P105-$Z$5*(N105-$N$9)+15</f>
        <v>15.844318181805193</v>
      </c>
      <c r="S105">
        <v>17</v>
      </c>
      <c r="T105">
        <v>224.00003000000001</v>
      </c>
      <c r="U105">
        <f t="shared" si="18"/>
        <v>-4.3401515156915593E-4</v>
      </c>
      <c r="V105" s="5">
        <f t="shared" si="19"/>
        <v>-1.2783333333743485</v>
      </c>
      <c r="AN105" s="4">
        <f t="shared" si="23"/>
        <v>1.1556818181948074</v>
      </c>
      <c r="AO105" s="4">
        <f t="shared" si="24"/>
        <v>-1.6067028570666855</v>
      </c>
    </row>
    <row r="106" spans="5:41" x14ac:dyDescent="0.25">
      <c r="E106">
        <v>67.429950000000005</v>
      </c>
      <c r="F106">
        <v>224.00012000000001</v>
      </c>
      <c r="G106">
        <v>2503.5219000000002</v>
      </c>
      <c r="I106">
        <f t="shared" si="15"/>
        <v>6.0431818181427843E-4</v>
      </c>
      <c r="K106">
        <f t="shared" si="16"/>
        <v>-0.12392609691818579</v>
      </c>
      <c r="L106">
        <f t="shared" si="17"/>
        <v>-0.57004999999999484</v>
      </c>
      <c r="N106" s="4">
        <f t="shared" si="25"/>
        <v>101.02818697802644</v>
      </c>
      <c r="P106" s="5">
        <f t="shared" si="21"/>
        <v>0.60431818181427843</v>
      </c>
      <c r="Q106" s="5">
        <f t="shared" si="22"/>
        <v>14.480806451617646</v>
      </c>
      <c r="R106" s="4">
        <f t="shared" si="26"/>
        <v>15.604318181814278</v>
      </c>
      <c r="S106">
        <v>16</v>
      </c>
      <c r="T106">
        <v>224.00003000000001</v>
      </c>
      <c r="U106">
        <f t="shared" si="18"/>
        <v>8.7598484844875202E-4</v>
      </c>
      <c r="V106" s="5">
        <f t="shared" si="19"/>
        <v>0.27166666663447359</v>
      </c>
      <c r="AN106" s="4">
        <f t="shared" si="23"/>
        <v>0.39568181818572157</v>
      </c>
      <c r="AO106" s="4">
        <f t="shared" si="24"/>
        <v>-2.456728398306617</v>
      </c>
    </row>
    <row r="107" spans="5:41" x14ac:dyDescent="0.25">
      <c r="E107">
        <v>67.383120000000005</v>
      </c>
      <c r="F107">
        <v>223.99992</v>
      </c>
      <c r="G107">
        <v>2528.1949</v>
      </c>
      <c r="I107">
        <f t="shared" si="15"/>
        <v>-7.3956818181954986E-3</v>
      </c>
      <c r="K107">
        <f t="shared" si="16"/>
        <v>-0.13550368191819551</v>
      </c>
      <c r="L107">
        <f t="shared" si="17"/>
        <v>-0.61687999999999477</v>
      </c>
      <c r="N107" s="4">
        <f t="shared" si="25"/>
        <v>102.02847076948026</v>
      </c>
      <c r="P107" s="5">
        <f t="shared" si="21"/>
        <v>-7.3956818181954986</v>
      </c>
      <c r="Q107" s="5">
        <f t="shared" si="22"/>
        <v>-32.349193548382281</v>
      </c>
      <c r="R107" s="4">
        <f t="shared" si="26"/>
        <v>7.6043181818045014</v>
      </c>
      <c r="S107">
        <v>9</v>
      </c>
      <c r="T107">
        <v>224.00011000000001</v>
      </c>
      <c r="U107">
        <f t="shared" si="18"/>
        <v>1.7075984848446524E-2</v>
      </c>
      <c r="V107" s="5">
        <f t="shared" si="19"/>
        <v>24.471666666642022</v>
      </c>
      <c r="AN107" s="4">
        <f t="shared" si="23"/>
        <v>1.3956818181954986</v>
      </c>
      <c r="AO107" s="4">
        <f t="shared" si="24"/>
        <v>-1.5467535746529579</v>
      </c>
    </row>
    <row r="108" spans="5:41" x14ac:dyDescent="0.25">
      <c r="E108">
        <v>67.426029999999997</v>
      </c>
      <c r="F108">
        <v>223.99994000000001</v>
      </c>
      <c r="G108">
        <v>2552.8678</v>
      </c>
      <c r="I108">
        <f t="shared" si="15"/>
        <v>1.1154318181809231E-2</v>
      </c>
      <c r="K108">
        <f t="shared" si="16"/>
        <v>-0.12053125241819079</v>
      </c>
      <c r="L108">
        <f t="shared" si="17"/>
        <v>-0.57397000000000276</v>
      </c>
      <c r="N108" s="4">
        <f t="shared" si="25"/>
        <v>103.02875050677045</v>
      </c>
      <c r="P108" s="5">
        <f t="shared" si="21"/>
        <v>11.154318181809231</v>
      </c>
      <c r="Q108" s="5">
        <f t="shared" si="22"/>
        <v>10.560806451609729</v>
      </c>
      <c r="R108" s="4">
        <f t="shared" si="26"/>
        <v>26.154318181809231</v>
      </c>
      <c r="S108">
        <v>28</v>
      </c>
      <c r="T108">
        <v>224.00003000000001</v>
      </c>
      <c r="U108">
        <f t="shared" si="18"/>
        <v>5.4459848484498252E-3</v>
      </c>
      <c r="V108" s="5">
        <f t="shared" si="19"/>
        <v>-5.7083333333594055</v>
      </c>
      <c r="AN108" s="4">
        <f t="shared" si="23"/>
        <v>1.8456818181907693</v>
      </c>
      <c r="AO108" s="4">
        <f t="shared" si="24"/>
        <v>-1.1867783861390775</v>
      </c>
    </row>
    <row r="109" spans="5:41" x14ac:dyDescent="0.25">
      <c r="E109">
        <v>67.431150000000002</v>
      </c>
      <c r="F109">
        <v>224.00003000000001</v>
      </c>
      <c r="G109">
        <v>2577.5407</v>
      </c>
      <c r="I109">
        <f t="shared" si="15"/>
        <v>-9.5681818208959157E-5</v>
      </c>
      <c r="K109">
        <f t="shared" si="16"/>
        <v>-0.135358822918209</v>
      </c>
      <c r="L109">
        <f t="shared" si="17"/>
        <v>-0.56884999999999764</v>
      </c>
      <c r="N109" s="4">
        <f t="shared" si="25"/>
        <v>104.02903024406065</v>
      </c>
      <c r="P109" s="5">
        <f t="shared" si="21"/>
        <v>-9.5681818208959157E-2</v>
      </c>
      <c r="Q109" s="5">
        <f t="shared" si="22"/>
        <v>15.680806451614849</v>
      </c>
      <c r="R109" s="4">
        <f t="shared" si="26"/>
        <v>14.904318181791041</v>
      </c>
      <c r="S109">
        <v>15</v>
      </c>
      <c r="T109">
        <v>224.00003000000001</v>
      </c>
      <c r="U109">
        <f t="shared" si="18"/>
        <v>1.1625984848450344E-2</v>
      </c>
      <c r="V109" s="5">
        <f t="shared" si="19"/>
        <v>11.721666666659303</v>
      </c>
      <c r="AN109" s="4">
        <f t="shared" si="23"/>
        <v>9.5681818208959157E-2</v>
      </c>
      <c r="AO109" s="4">
        <f t="shared" si="24"/>
        <v>-3.0268042922264575</v>
      </c>
    </row>
    <row r="110" spans="5:41" x14ac:dyDescent="0.25">
      <c r="E110">
        <v>67.398830000000004</v>
      </c>
      <c r="F110">
        <v>224.00003000000001</v>
      </c>
      <c r="G110">
        <v>2602.2136999999998</v>
      </c>
      <c r="I110">
        <f t="shared" si="15"/>
        <v>1.3604318181791086E-2</v>
      </c>
      <c r="K110">
        <f t="shared" si="16"/>
        <v>-0.12523640791820889</v>
      </c>
      <c r="L110">
        <f t="shared" si="17"/>
        <v>-0.60116999999999621</v>
      </c>
      <c r="N110" s="4">
        <f t="shared" si="25"/>
        <v>105.02931403551447</v>
      </c>
      <c r="P110" s="5">
        <f t="shared" si="21"/>
        <v>13.604318181791086</v>
      </c>
      <c r="Q110" s="5">
        <f t="shared" si="22"/>
        <v>-16.639193548383723</v>
      </c>
      <c r="R110" s="4">
        <f t="shared" si="26"/>
        <v>28.604318181791086</v>
      </c>
      <c r="S110">
        <v>28</v>
      </c>
      <c r="T110">
        <v>224.00012000000001</v>
      </c>
      <c r="U110">
        <f t="shared" si="18"/>
        <v>2.0075984848432427E-2</v>
      </c>
      <c r="V110" s="5">
        <f t="shared" si="19"/>
        <v>6.4716666666413403</v>
      </c>
      <c r="AN110" s="4">
        <f t="shared" si="23"/>
        <v>-0.60431818179108632</v>
      </c>
      <c r="AO110" s="4">
        <f t="shared" si="24"/>
        <v>-3.8168298334573469</v>
      </c>
    </row>
    <row r="111" spans="5:41" x14ac:dyDescent="0.25">
      <c r="E111">
        <v>67.338759999999994</v>
      </c>
      <c r="F111">
        <v>224.00003000000001</v>
      </c>
      <c r="G111">
        <v>2626.8867</v>
      </c>
      <c r="I111">
        <f t="shared" si="15"/>
        <v>-2.004568181820332E-2</v>
      </c>
      <c r="K111">
        <f t="shared" si="16"/>
        <v>-0.16246399291820335</v>
      </c>
      <c r="L111">
        <f t="shared" si="17"/>
        <v>-0.66124000000000649</v>
      </c>
      <c r="N111" s="4">
        <f t="shared" si="25"/>
        <v>106.0295978269683</v>
      </c>
      <c r="P111" s="5">
        <f t="shared" si="21"/>
        <v>-20.04568181820332</v>
      </c>
      <c r="Q111" s="5">
        <f t="shared" si="22"/>
        <v>-76.709193548394012</v>
      </c>
      <c r="R111" s="4">
        <f t="shared" si="26"/>
        <v>-5.0456818182033203</v>
      </c>
      <c r="S111">
        <v>-3</v>
      </c>
      <c r="T111">
        <v>224.00003000000001</v>
      </c>
      <c r="U111">
        <f t="shared" si="18"/>
        <v>-1.2124015151556478E-2</v>
      </c>
      <c r="V111" s="5">
        <f t="shared" si="19"/>
        <v>7.9216666666468427</v>
      </c>
      <c r="AN111" s="4">
        <f t="shared" si="23"/>
        <v>2.0456818182033203</v>
      </c>
      <c r="AO111" s="4">
        <f t="shared" si="24"/>
        <v>-1.2568550098190583</v>
      </c>
    </row>
    <row r="112" spans="5:41" x14ac:dyDescent="0.25">
      <c r="E112">
        <v>67.415149999999997</v>
      </c>
      <c r="F112">
        <v>224.00003000000001</v>
      </c>
      <c r="G112">
        <v>2651.5596</v>
      </c>
      <c r="I112">
        <f t="shared" si="15"/>
        <v>5.7543181818004996E-3</v>
      </c>
      <c r="K112">
        <f t="shared" si="16"/>
        <v>-0.14024156341819954</v>
      </c>
      <c r="L112">
        <f t="shared" si="17"/>
        <v>-0.58485000000000298</v>
      </c>
      <c r="N112" s="4">
        <f t="shared" si="25"/>
        <v>107.0298775642585</v>
      </c>
      <c r="P112" s="5">
        <f t="shared" si="21"/>
        <v>5.7543181818004996</v>
      </c>
      <c r="Q112" s="5">
        <f t="shared" si="22"/>
        <v>-0.31919354839049507</v>
      </c>
      <c r="R112" s="4">
        <f t="shared" si="26"/>
        <v>20.7543181818005</v>
      </c>
      <c r="S112">
        <v>21</v>
      </c>
      <c r="T112">
        <v>224.00003000000001</v>
      </c>
      <c r="U112">
        <f t="shared" si="18"/>
        <v>1.1675984848437793E-2</v>
      </c>
      <c r="V112" s="5">
        <f t="shared" si="19"/>
        <v>5.921666666637293</v>
      </c>
      <c r="AN112" s="4">
        <f t="shared" si="23"/>
        <v>0.24568181819950041</v>
      </c>
      <c r="AO112" s="4">
        <f t="shared" si="24"/>
        <v>-3.1468805510537239</v>
      </c>
    </row>
    <row r="113" spans="5:41" x14ac:dyDescent="0.25">
      <c r="E113">
        <v>67.48415</v>
      </c>
      <c r="F113">
        <v>224.00003000000001</v>
      </c>
      <c r="G113">
        <v>2676.2328000000002</v>
      </c>
      <c r="I113">
        <f t="shared" si="15"/>
        <v>-1.5145681818182766E-2</v>
      </c>
      <c r="K113">
        <f t="shared" si="16"/>
        <v>-0.16471917741818282</v>
      </c>
      <c r="L113">
        <f t="shared" si="17"/>
        <v>-0.51585000000000036</v>
      </c>
      <c r="N113" s="4">
        <f t="shared" si="25"/>
        <v>108.03016946403959</v>
      </c>
      <c r="P113" s="5">
        <f t="shared" si="21"/>
        <v>-15.145681818182766</v>
      </c>
      <c r="Q113" s="5">
        <f t="shared" si="22"/>
        <v>68.680806451612114</v>
      </c>
      <c r="R113" s="4">
        <f t="shared" si="26"/>
        <v>-0.14568181818276571</v>
      </c>
      <c r="S113">
        <v>-2</v>
      </c>
      <c r="T113">
        <v>224.00003000000001</v>
      </c>
      <c r="U113">
        <f t="shared" si="18"/>
        <v>-9.6240151515587513E-3</v>
      </c>
      <c r="V113" s="5">
        <f t="shared" si="19"/>
        <v>5.5216666666240144</v>
      </c>
      <c r="AN113" s="4">
        <f t="shared" si="23"/>
        <v>-1.8543181818172343</v>
      </c>
      <c r="AO113" s="4">
        <f t="shared" si="24"/>
        <v>-5.3369057274265748</v>
      </c>
    </row>
    <row r="114" spans="5:41" x14ac:dyDescent="0.25">
      <c r="E114">
        <v>67.424350000000004</v>
      </c>
      <c r="F114">
        <v>224.00003000000001</v>
      </c>
      <c r="G114">
        <v>2700.9054999999998</v>
      </c>
      <c r="I114">
        <f t="shared" si="15"/>
        <v>8.4543181818048652E-3</v>
      </c>
      <c r="K114">
        <f t="shared" si="16"/>
        <v>-0.14469671891819513</v>
      </c>
      <c r="L114">
        <f t="shared" si="17"/>
        <v>-0.575649999999996</v>
      </c>
      <c r="N114" s="4">
        <f t="shared" si="25"/>
        <v>109.03044109300251</v>
      </c>
      <c r="P114" s="5">
        <f t="shared" si="21"/>
        <v>8.4543181818048652</v>
      </c>
      <c r="Q114" s="5">
        <f t="shared" si="22"/>
        <v>8.8808064516164862</v>
      </c>
      <c r="R114" s="4">
        <f t="shared" si="26"/>
        <v>23.454318181804865</v>
      </c>
      <c r="S114">
        <v>25</v>
      </c>
      <c r="T114">
        <v>224.00003000000001</v>
      </c>
      <c r="U114">
        <f t="shared" si="18"/>
        <v>8.4259848484293798E-3</v>
      </c>
      <c r="V114" s="5">
        <f t="shared" si="19"/>
        <v>-2.8333333375485381E-2</v>
      </c>
      <c r="AN114" s="4">
        <f t="shared" si="23"/>
        <v>1.5456818181951348</v>
      </c>
      <c r="AO114" s="4">
        <f t="shared" si="24"/>
        <v>-2.0269309037703236</v>
      </c>
    </row>
    <row r="115" spans="5:41" x14ac:dyDescent="0.25">
      <c r="E115">
        <v>67.418350000000004</v>
      </c>
      <c r="F115">
        <v>224.00003000000001</v>
      </c>
      <c r="G115">
        <v>2725.5787</v>
      </c>
      <c r="I115">
        <f t="shared" si="15"/>
        <v>-1.3445681818183175E-2</v>
      </c>
      <c r="K115">
        <f t="shared" si="16"/>
        <v>-0.17017433291818318</v>
      </c>
      <c r="L115">
        <f t="shared" si="17"/>
        <v>-0.58164999999999623</v>
      </c>
      <c r="N115" s="4">
        <f t="shared" si="25"/>
        <v>110.0307329927836</v>
      </c>
      <c r="P115" s="5">
        <f t="shared" si="21"/>
        <v>-13.445681818183175</v>
      </c>
      <c r="Q115" s="5">
        <f t="shared" si="22"/>
        <v>2.8808064516162579</v>
      </c>
      <c r="R115" s="4">
        <f t="shared" si="26"/>
        <v>1.554318181816825</v>
      </c>
      <c r="S115">
        <v>2</v>
      </c>
      <c r="T115">
        <v>224.00003000000001</v>
      </c>
      <c r="U115">
        <f t="shared" si="18"/>
        <v>-1.3224015151564572E-2</v>
      </c>
      <c r="V115" s="5">
        <f t="shared" si="19"/>
        <v>0.2216666666186029</v>
      </c>
      <c r="AN115" s="4">
        <f t="shared" si="23"/>
        <v>0.44568181818317498</v>
      </c>
      <c r="AO115" s="4">
        <f t="shared" si="24"/>
        <v>-3.2169564450131274</v>
      </c>
    </row>
    <row r="116" spans="5:41" x14ac:dyDescent="0.25">
      <c r="E116">
        <v>67.458950000000002</v>
      </c>
      <c r="F116">
        <v>224.00003000000001</v>
      </c>
      <c r="G116">
        <v>2750.2514999999999</v>
      </c>
      <c r="I116">
        <f t="shared" si="15"/>
        <v>6.3543181817919958E-3</v>
      </c>
      <c r="K116">
        <f t="shared" si="16"/>
        <v>-0.15395188891820799</v>
      </c>
      <c r="L116">
        <f t="shared" si="17"/>
        <v>-0.54104999999999848</v>
      </c>
      <c r="N116" s="4">
        <f t="shared" si="25"/>
        <v>111.03100867591016</v>
      </c>
      <c r="P116" s="5">
        <f t="shared" si="21"/>
        <v>6.3543181817919958</v>
      </c>
      <c r="Q116" s="5">
        <f t="shared" si="22"/>
        <v>43.480806451614008</v>
      </c>
      <c r="R116" s="4">
        <f t="shared" si="26"/>
        <v>21.354318181791996</v>
      </c>
      <c r="S116">
        <v>22</v>
      </c>
      <c r="T116">
        <v>224.00003000000001</v>
      </c>
      <c r="U116">
        <f t="shared" si="18"/>
        <v>9.4759848484500253E-3</v>
      </c>
      <c r="V116" s="5">
        <f t="shared" si="19"/>
        <v>3.1216666666580295</v>
      </c>
      <c r="AN116" s="4">
        <f t="shared" si="23"/>
        <v>0.64568181820800419</v>
      </c>
      <c r="AO116" s="4">
        <f t="shared" si="24"/>
        <v>-3.1069819862191421</v>
      </c>
    </row>
    <row r="117" spans="5:41" x14ac:dyDescent="0.25">
      <c r="E117">
        <v>67.496250000000003</v>
      </c>
      <c r="F117">
        <v>224.00003000000001</v>
      </c>
      <c r="G117">
        <v>2774.9243999999999</v>
      </c>
      <c r="I117">
        <f t="shared" si="15"/>
        <v>4.6043181818049561E-3</v>
      </c>
      <c r="K117">
        <f t="shared" si="16"/>
        <v>-0.15927945941819505</v>
      </c>
      <c r="L117">
        <f t="shared" si="17"/>
        <v>-0.50374999999999659</v>
      </c>
      <c r="N117" s="4">
        <f t="shared" si="25"/>
        <v>112.03128841320036</v>
      </c>
      <c r="P117" s="5">
        <f t="shared" si="21"/>
        <v>4.6043181818049561</v>
      </c>
      <c r="Q117" s="5">
        <f t="shared" si="22"/>
        <v>80.780806451615888</v>
      </c>
      <c r="R117" s="4">
        <f t="shared" si="26"/>
        <v>19.604318181804956</v>
      </c>
      <c r="S117">
        <v>20</v>
      </c>
      <c r="T117">
        <v>224.00003000000001</v>
      </c>
      <c r="U117">
        <f t="shared" si="18"/>
        <v>1.8759848484535269E-3</v>
      </c>
      <c r="V117" s="5">
        <f t="shared" si="19"/>
        <v>-2.7283333333514292</v>
      </c>
      <c r="AN117" s="4">
        <f t="shared" si="23"/>
        <v>0.39568181819504389</v>
      </c>
      <c r="AO117" s="4">
        <f t="shared" si="24"/>
        <v>-3.4470071625882204</v>
      </c>
    </row>
    <row r="118" spans="5:41" x14ac:dyDescent="0.25">
      <c r="E118">
        <v>67.464449999999999</v>
      </c>
      <c r="F118">
        <v>223.99996999999999</v>
      </c>
      <c r="G118">
        <v>2799.5974000000001</v>
      </c>
      <c r="I118">
        <f t="shared" si="15"/>
        <v>1.1574318181800436E-2</v>
      </c>
      <c r="K118">
        <f t="shared" si="16"/>
        <v>-0.15588704441819962</v>
      </c>
      <c r="L118">
        <f t="shared" si="17"/>
        <v>-0.53555000000000064</v>
      </c>
      <c r="N118" s="4">
        <f t="shared" si="25"/>
        <v>113.03157220465418</v>
      </c>
      <c r="P118" s="5">
        <f t="shared" si="21"/>
        <v>11.574318181800436</v>
      </c>
      <c r="Q118" s="5">
        <f t="shared" si="22"/>
        <v>48.980806451611848</v>
      </c>
      <c r="R118" s="4">
        <f t="shared" si="26"/>
        <v>26.574318181800436</v>
      </c>
      <c r="S118">
        <v>28</v>
      </c>
      <c r="T118">
        <v>224.00003000000001</v>
      </c>
      <c r="U118">
        <f t="shared" si="18"/>
        <v>6.2259848484416125E-3</v>
      </c>
      <c r="V118" s="5">
        <f t="shared" si="19"/>
        <v>-5.3483333333588234</v>
      </c>
      <c r="AN118" s="4">
        <f t="shared" si="23"/>
        <v>1.4256818181995641</v>
      </c>
      <c r="AO118" s="4">
        <f t="shared" si="24"/>
        <v>-2.5070334335639979</v>
      </c>
    </row>
    <row r="119" spans="5:41" x14ac:dyDescent="0.25">
      <c r="E119">
        <v>67.336150000000004</v>
      </c>
      <c r="F119">
        <v>224.00003000000001</v>
      </c>
      <c r="G119">
        <v>2824.2703000000001</v>
      </c>
      <c r="I119">
        <f t="shared" si="15"/>
        <v>-1.6145681818187541E-2</v>
      </c>
      <c r="K119">
        <f t="shared" si="16"/>
        <v>-0.18718461491818761</v>
      </c>
      <c r="L119">
        <f t="shared" si="17"/>
        <v>-0.6638499999999965</v>
      </c>
      <c r="N119" s="4">
        <f t="shared" si="25"/>
        <v>114.03185194194438</v>
      </c>
      <c r="P119" s="5">
        <f t="shared" si="21"/>
        <v>-16.145681818187541</v>
      </c>
      <c r="Q119" s="5">
        <f t="shared" si="22"/>
        <v>-79.319193548384021</v>
      </c>
      <c r="R119" s="4">
        <f t="shared" si="26"/>
        <v>-1.1456818181875406</v>
      </c>
      <c r="S119">
        <v>2</v>
      </c>
      <c r="T119">
        <v>224.00003000000001</v>
      </c>
      <c r="U119">
        <f t="shared" si="18"/>
        <v>-1.9644015151556005E-2</v>
      </c>
      <c r="V119" s="5">
        <f t="shared" si="19"/>
        <v>-3.4983333333684641</v>
      </c>
      <c r="AN119" s="4">
        <f t="shared" si="23"/>
        <v>3.1456818181875406</v>
      </c>
      <c r="AO119" s="4">
        <f t="shared" si="24"/>
        <v>-0.8770578801826856</v>
      </c>
    </row>
    <row r="120" spans="5:41" x14ac:dyDescent="0.25">
      <c r="E120">
        <v>67.403549999999996</v>
      </c>
      <c r="F120">
        <v>224.00003000000001</v>
      </c>
      <c r="G120">
        <v>2848.9434999999999</v>
      </c>
      <c r="I120">
        <f t="shared" si="15"/>
        <v>-2.6456818181941344E-3</v>
      </c>
      <c r="K120">
        <f t="shared" si="16"/>
        <v>-0.17726222891819415</v>
      </c>
      <c r="L120">
        <f t="shared" si="17"/>
        <v>-0.59645000000000437</v>
      </c>
      <c r="N120" s="4">
        <f t="shared" si="25"/>
        <v>115.03214384172546</v>
      </c>
      <c r="P120" s="5">
        <f t="shared" si="21"/>
        <v>-2.6456818181941344</v>
      </c>
      <c r="Q120" s="5">
        <f t="shared" si="22"/>
        <v>-11.919193548391881</v>
      </c>
      <c r="R120" s="4">
        <f t="shared" si="26"/>
        <v>12.354318181805866</v>
      </c>
      <c r="S120">
        <v>13</v>
      </c>
      <c r="T120">
        <v>224.00003000000001</v>
      </c>
      <c r="U120">
        <f t="shared" si="18"/>
        <v>6.5359848484547456E-3</v>
      </c>
      <c r="V120" s="5">
        <f t="shared" si="19"/>
        <v>9.18166666664888</v>
      </c>
      <c r="AN120" s="4">
        <f t="shared" si="23"/>
        <v>0.64568181819413439</v>
      </c>
      <c r="AO120" s="4">
        <f t="shared" si="24"/>
        <v>-3.4670841511563895</v>
      </c>
    </row>
    <row r="121" spans="5:41" x14ac:dyDescent="0.25">
      <c r="E121">
        <v>67.413049999999998</v>
      </c>
      <c r="F121">
        <v>223.99993000000001</v>
      </c>
      <c r="G121">
        <v>2873.6161999999999</v>
      </c>
      <c r="I121">
        <f t="shared" si="15"/>
        <v>-1.0545681818200592E-2</v>
      </c>
      <c r="K121">
        <f t="shared" si="16"/>
        <v>-0.18873977041820061</v>
      </c>
      <c r="L121">
        <f t="shared" si="17"/>
        <v>-0.58695000000000164</v>
      </c>
      <c r="N121" s="4">
        <f t="shared" si="25"/>
        <v>116.03241547068839</v>
      </c>
      <c r="P121" s="5">
        <f t="shared" si="21"/>
        <v>-10.545681818200592</v>
      </c>
      <c r="Q121" s="5">
        <f t="shared" si="22"/>
        <v>-2.4191935483891536</v>
      </c>
      <c r="R121" s="4">
        <f t="shared" si="26"/>
        <v>4.4543181817994082</v>
      </c>
      <c r="S121">
        <v>5</v>
      </c>
      <c r="T121">
        <v>223.99995999999999</v>
      </c>
      <c r="U121">
        <f t="shared" si="18"/>
        <v>-3.0240151515670277E-3</v>
      </c>
      <c r="V121" s="5">
        <f t="shared" si="19"/>
        <v>7.5216666666335641</v>
      </c>
      <c r="AN121" s="4">
        <f t="shared" si="23"/>
        <v>0.54568181820059181</v>
      </c>
      <c r="AO121" s="4">
        <f t="shared" si="24"/>
        <v>-3.6571089626313222</v>
      </c>
    </row>
    <row r="122" spans="5:41" x14ac:dyDescent="0.25">
      <c r="E122">
        <v>67.415009999999995</v>
      </c>
      <c r="F122">
        <v>224.00003000000001</v>
      </c>
      <c r="G122">
        <v>2898.2892999999999</v>
      </c>
      <c r="I122">
        <f t="shared" si="15"/>
        <v>-3.6456818181989092E-3</v>
      </c>
      <c r="K122">
        <f t="shared" si="16"/>
        <v>-0.1854173699181989</v>
      </c>
      <c r="L122">
        <f t="shared" si="17"/>
        <v>-0.58499000000000478</v>
      </c>
      <c r="N122" s="4">
        <f t="shared" si="25"/>
        <v>117.03270331630584</v>
      </c>
      <c r="P122" s="5">
        <f t="shared" si="21"/>
        <v>-3.6456818181989092</v>
      </c>
      <c r="Q122" s="5">
        <f t="shared" si="22"/>
        <v>-0.45919354839230042</v>
      </c>
      <c r="R122" s="4">
        <f t="shared" si="26"/>
        <v>11.354318181801091</v>
      </c>
      <c r="S122">
        <v>14</v>
      </c>
      <c r="T122">
        <v>224.00003000000001</v>
      </c>
      <c r="U122">
        <f t="shared" si="18"/>
        <v>1.2565984848436074E-2</v>
      </c>
      <c r="V122" s="5">
        <f t="shared" si="19"/>
        <v>16.211666666634983</v>
      </c>
      <c r="AN122" s="4">
        <f t="shared" si="23"/>
        <v>2.6456818181989092</v>
      </c>
      <c r="AO122" s="4">
        <f t="shared" si="24"/>
        <v>-1.6471341389891228</v>
      </c>
    </row>
    <row r="123" spans="5:41" x14ac:dyDescent="0.25">
      <c r="E123">
        <v>67.464250000000007</v>
      </c>
      <c r="F123">
        <v>224.00003000000001</v>
      </c>
      <c r="G123">
        <v>2922.9621000000002</v>
      </c>
      <c r="I123">
        <f t="shared" si="15"/>
        <v>-1.5945681818209323E-2</v>
      </c>
      <c r="K123">
        <f t="shared" si="16"/>
        <v>-0.20129492591820936</v>
      </c>
      <c r="L123">
        <f t="shared" si="17"/>
        <v>-0.53574999999999307</v>
      </c>
      <c r="N123" s="4">
        <f t="shared" si="25"/>
        <v>118.03297899943243</v>
      </c>
      <c r="P123" s="5">
        <f t="shared" si="21"/>
        <v>-15.945681818209323</v>
      </c>
      <c r="Q123" s="5">
        <f t="shared" si="22"/>
        <v>48.780806451619419</v>
      </c>
      <c r="R123" s="4">
        <f t="shared" si="26"/>
        <v>-0.94568181820932296</v>
      </c>
      <c r="S123">
        <v>2</v>
      </c>
      <c r="T123">
        <v>223.99995000000001</v>
      </c>
      <c r="U123">
        <f t="shared" si="18"/>
        <v>1.6759848484468876E-3</v>
      </c>
      <c r="V123" s="5">
        <f t="shared" si="19"/>
        <v>17.621666666656211</v>
      </c>
      <c r="AN123" s="4">
        <f t="shared" si="23"/>
        <v>2.945681818209323</v>
      </c>
      <c r="AO123" s="4">
        <f t="shared" si="24"/>
        <v>-1.437159680209553</v>
      </c>
    </row>
    <row r="124" spans="5:41" x14ac:dyDescent="0.25">
      <c r="E124">
        <v>67.435450000000003</v>
      </c>
      <c r="F124">
        <v>224.00003000000001</v>
      </c>
      <c r="G124">
        <v>2947.6352000000002</v>
      </c>
      <c r="I124">
        <f t="shared" si="15"/>
        <v>-6.9356818181915969E-3</v>
      </c>
      <c r="K124">
        <f t="shared" si="16"/>
        <v>-0.19586252541819166</v>
      </c>
      <c r="L124">
        <f t="shared" si="17"/>
        <v>-0.564549999999997</v>
      </c>
      <c r="N124" s="4">
        <f t="shared" si="25"/>
        <v>119.03326684504988</v>
      </c>
      <c r="P124" s="5">
        <f t="shared" si="21"/>
        <v>-6.9356818181915969</v>
      </c>
      <c r="Q124" s="5">
        <f t="shared" si="22"/>
        <v>19.980806451615486</v>
      </c>
      <c r="R124" s="4">
        <f t="shared" si="26"/>
        <v>8.0643181818084031</v>
      </c>
      <c r="S124">
        <v>11</v>
      </c>
      <c r="T124">
        <v>224.00003000000001</v>
      </c>
      <c r="U124">
        <f t="shared" si="18"/>
        <v>-1.3764015151565445E-2</v>
      </c>
      <c r="V124" s="5">
        <f t="shared" si="19"/>
        <v>-6.8283333333738483</v>
      </c>
      <c r="AN124" s="4">
        <f t="shared" si="23"/>
        <v>2.9356818181915969</v>
      </c>
      <c r="AO124" s="4">
        <f t="shared" si="24"/>
        <v>-1.537184856583397</v>
      </c>
    </row>
    <row r="125" spans="5:41" x14ac:dyDescent="0.25">
      <c r="E125">
        <v>67.411230000000003</v>
      </c>
      <c r="F125">
        <v>224.00003000000001</v>
      </c>
      <c r="G125">
        <v>2972.308</v>
      </c>
      <c r="I125">
        <f t="shared" si="15"/>
        <v>-4.6456818182036841E-3</v>
      </c>
      <c r="K125">
        <f t="shared" si="16"/>
        <v>-0.19715008141820373</v>
      </c>
      <c r="L125">
        <f t="shared" si="17"/>
        <v>-0.58876999999999668</v>
      </c>
      <c r="N125" s="4">
        <f t="shared" si="25"/>
        <v>120.03354252817644</v>
      </c>
      <c r="P125" s="5">
        <f t="shared" si="21"/>
        <v>-4.6456818182036841</v>
      </c>
      <c r="Q125" s="5">
        <f t="shared" si="22"/>
        <v>-4.2391935483842014</v>
      </c>
      <c r="R125" s="4">
        <f t="shared" si="26"/>
        <v>10.354318181796316</v>
      </c>
      <c r="S125">
        <v>14</v>
      </c>
      <c r="T125">
        <v>224.00003000000001</v>
      </c>
      <c r="U125">
        <f t="shared" si="18"/>
        <v>-1.1354015151567864E-2</v>
      </c>
      <c r="V125" s="5">
        <f t="shared" si="19"/>
        <v>-6.7083333333641804</v>
      </c>
      <c r="AN125" s="4">
        <f t="shared" si="23"/>
        <v>3.6456818182036841</v>
      </c>
      <c r="AO125" s="4">
        <f t="shared" si="24"/>
        <v>-0.9172111275516075</v>
      </c>
    </row>
    <row r="126" spans="5:41" x14ac:dyDescent="0.25">
      <c r="E126">
        <v>67.417050000000003</v>
      </c>
      <c r="F126">
        <v>224.00003000000001</v>
      </c>
      <c r="G126">
        <v>2996.9811</v>
      </c>
      <c r="I126">
        <f t="shared" si="15"/>
        <v>-1.7456818181926792E-3</v>
      </c>
      <c r="K126">
        <f t="shared" si="16"/>
        <v>-0.19782768091819269</v>
      </c>
      <c r="L126">
        <f t="shared" si="17"/>
        <v>-0.58294999999999675</v>
      </c>
      <c r="N126" s="4">
        <f t="shared" si="25"/>
        <v>121.03383037379389</v>
      </c>
      <c r="P126" s="5">
        <f t="shared" si="21"/>
        <v>-1.7456818181926792</v>
      </c>
      <c r="Q126" s="5">
        <f t="shared" si="22"/>
        <v>1.580806451615735</v>
      </c>
      <c r="R126" s="4">
        <f t="shared" si="26"/>
        <v>13.254318181807321</v>
      </c>
      <c r="S126">
        <v>15</v>
      </c>
      <c r="T126">
        <v>224.00003000000001</v>
      </c>
      <c r="U126">
        <f t="shared" si="18"/>
        <v>7.2359848484495615E-3</v>
      </c>
      <c r="V126" s="5">
        <f t="shared" si="19"/>
        <v>8.9816666666422407</v>
      </c>
      <c r="AN126" s="4">
        <f t="shared" si="23"/>
        <v>1.7456818181926792</v>
      </c>
      <c r="AO126" s="4">
        <f t="shared" si="24"/>
        <v>-2.9072355741692748</v>
      </c>
    </row>
    <row r="127" spans="5:41" x14ac:dyDescent="0.25">
      <c r="E127">
        <v>67.416929999999994</v>
      </c>
      <c r="F127">
        <v>224.00003000000001</v>
      </c>
      <c r="G127">
        <v>3021.654</v>
      </c>
      <c r="I127">
        <f t="shared" si="15"/>
        <v>-8.0456818182028655E-3</v>
      </c>
      <c r="K127">
        <f t="shared" si="16"/>
        <v>-0.2077052514182029</v>
      </c>
      <c r="L127">
        <f t="shared" si="17"/>
        <v>-0.58307000000000642</v>
      </c>
      <c r="N127" s="4">
        <f t="shared" si="25"/>
        <v>122.03411011108409</v>
      </c>
      <c r="P127" s="5">
        <f t="shared" si="21"/>
        <v>-8.0456818182028655</v>
      </c>
      <c r="Q127" s="5">
        <f t="shared" si="22"/>
        <v>1.460806451606067</v>
      </c>
      <c r="R127" s="4">
        <f t="shared" si="26"/>
        <v>6.9543181817971345</v>
      </c>
      <c r="S127">
        <v>7</v>
      </c>
      <c r="T127">
        <v>224.00003000000001</v>
      </c>
      <c r="U127">
        <f t="shared" si="18"/>
        <v>-1.0874015151557614E-2</v>
      </c>
      <c r="V127" s="5">
        <f t="shared" si="19"/>
        <v>-2.8283333333547489</v>
      </c>
      <c r="AN127" s="4">
        <f t="shared" si="23"/>
        <v>4.5681818202865543E-2</v>
      </c>
      <c r="AO127" s="4">
        <f t="shared" si="24"/>
        <v>-4.6972614802646602</v>
      </c>
    </row>
    <row r="128" spans="5:41" x14ac:dyDescent="0.25">
      <c r="E128">
        <v>67.451449999999994</v>
      </c>
      <c r="F128">
        <v>224.00003000000001</v>
      </c>
      <c r="G128">
        <v>3046.3270000000002</v>
      </c>
      <c r="I128">
        <f t="shared" si="15"/>
        <v>-4.9456818181852213E-3</v>
      </c>
      <c r="K128">
        <f t="shared" si="16"/>
        <v>-0.2081828364181853</v>
      </c>
      <c r="L128">
        <f t="shared" si="17"/>
        <v>-0.54855000000000587</v>
      </c>
      <c r="N128" s="4">
        <f t="shared" si="25"/>
        <v>123.03439390253791</v>
      </c>
      <c r="P128" s="5">
        <f t="shared" si="21"/>
        <v>-4.9456818181852213</v>
      </c>
      <c r="Q128" s="5">
        <f t="shared" si="22"/>
        <v>35.980806451606618</v>
      </c>
      <c r="R128" s="4">
        <f t="shared" si="26"/>
        <v>10.054318181814779</v>
      </c>
      <c r="S128">
        <v>12</v>
      </c>
      <c r="T128">
        <v>224.00003000000001</v>
      </c>
      <c r="U128">
        <f t="shared" si="18"/>
        <v>-1.8740151515714842E-3</v>
      </c>
      <c r="V128" s="5">
        <f t="shared" si="19"/>
        <v>3.0716666666137371</v>
      </c>
      <c r="AN128" s="4">
        <f t="shared" si="23"/>
        <v>1.9456818181852213</v>
      </c>
      <c r="AO128" s="4">
        <f t="shared" si="24"/>
        <v>-2.8872862917636963</v>
      </c>
    </row>
    <row r="129" spans="5:41" x14ac:dyDescent="0.25">
      <c r="E129">
        <v>67.397130000000004</v>
      </c>
      <c r="F129">
        <v>224.00003000000001</v>
      </c>
      <c r="G129">
        <v>3070.9998999999998</v>
      </c>
      <c r="I129">
        <f t="shared" si="15"/>
        <v>5.4318181810231181E-5</v>
      </c>
      <c r="K129">
        <f t="shared" si="16"/>
        <v>-0.20676040691818975</v>
      </c>
      <c r="L129">
        <f t="shared" si="17"/>
        <v>-0.6028699999999958</v>
      </c>
      <c r="N129" s="4">
        <f t="shared" si="25"/>
        <v>124.0346736398281</v>
      </c>
      <c r="P129" s="5">
        <f t="shared" si="21"/>
        <v>5.4318181810231181E-2</v>
      </c>
      <c r="Q129" s="5">
        <f t="shared" si="22"/>
        <v>-18.339193548383314</v>
      </c>
      <c r="R129" s="4">
        <f t="shared" si="26"/>
        <v>15.054318181810231</v>
      </c>
      <c r="S129">
        <v>16</v>
      </c>
      <c r="T129">
        <v>224.00003000000001</v>
      </c>
      <c r="U129">
        <f t="shared" si="18"/>
        <v>-6.9240151515543857E-3</v>
      </c>
      <c r="V129" s="5">
        <f t="shared" si="19"/>
        <v>-6.9783333333646169</v>
      </c>
      <c r="AN129" s="4">
        <f t="shared" si="23"/>
        <v>0.94568181818976882</v>
      </c>
      <c r="AO129" s="4">
        <f t="shared" si="24"/>
        <v>-3.9773121978647206</v>
      </c>
    </row>
    <row r="130" spans="5:41" x14ac:dyDescent="0.25">
      <c r="E130">
        <v>67.426630000000003</v>
      </c>
      <c r="F130">
        <v>224.00003000000001</v>
      </c>
      <c r="G130">
        <v>3095.6729</v>
      </c>
      <c r="I130">
        <f t="shared" si="15"/>
        <v>-1.3956818181952713E-3</v>
      </c>
      <c r="K130">
        <f t="shared" si="16"/>
        <v>-0.21178799191819531</v>
      </c>
      <c r="L130">
        <f t="shared" si="17"/>
        <v>-0.57336999999999705</v>
      </c>
      <c r="N130" s="4">
        <f t="shared" si="25"/>
        <v>125.03495743128192</v>
      </c>
      <c r="P130" s="5">
        <f t="shared" si="21"/>
        <v>-1.3956818181952713</v>
      </c>
      <c r="Q130" s="5">
        <f t="shared" si="22"/>
        <v>11.160806451615436</v>
      </c>
      <c r="R130" s="4">
        <f t="shared" si="26"/>
        <v>13.604318181804729</v>
      </c>
      <c r="S130">
        <v>14</v>
      </c>
      <c r="T130">
        <v>224.00003000000001</v>
      </c>
      <c r="U130">
        <f t="shared" si="18"/>
        <v>-6.3540151515724119E-3</v>
      </c>
      <c r="V130" s="5">
        <f t="shared" si="19"/>
        <v>-4.9583333333771407</v>
      </c>
      <c r="AN130" s="4">
        <f t="shared" si="23"/>
        <v>0.39568181819527126</v>
      </c>
      <c r="AO130" s="4">
        <f t="shared" si="24"/>
        <v>-4.6173370093406083</v>
      </c>
    </row>
    <row r="131" spans="5:41" x14ac:dyDescent="0.25">
      <c r="E131">
        <v>67.413449999999997</v>
      </c>
      <c r="F131">
        <v>224.00003000000001</v>
      </c>
      <c r="G131">
        <v>3120.3458999999998</v>
      </c>
      <c r="I131">
        <f t="shared" si="15"/>
        <v>-6.5956818181973631E-3</v>
      </c>
      <c r="K131">
        <f t="shared" si="16"/>
        <v>-0.22056557691819734</v>
      </c>
      <c r="L131">
        <f t="shared" si="17"/>
        <v>-0.58655000000000257</v>
      </c>
      <c r="N131" s="4">
        <f t="shared" si="25"/>
        <v>126.03524122273575</v>
      </c>
      <c r="P131" s="5">
        <f t="shared" si="21"/>
        <v>-6.5956818181973631</v>
      </c>
      <c r="Q131" s="5">
        <f t="shared" si="22"/>
        <v>-2.0191935483900858</v>
      </c>
      <c r="R131" s="4">
        <f t="shared" si="26"/>
        <v>8.4043181818026369</v>
      </c>
      <c r="S131">
        <v>9</v>
      </c>
      <c r="T131">
        <v>224.00012000000001</v>
      </c>
      <c r="U131">
        <f t="shared" si="18"/>
        <v>-2.1124015151571029E-2</v>
      </c>
      <c r="V131" s="5">
        <f t="shared" si="19"/>
        <v>-14.528333333373666</v>
      </c>
      <c r="AN131" s="4">
        <f t="shared" si="23"/>
        <v>0.5956818181973631</v>
      </c>
      <c r="AO131" s="4">
        <f t="shared" si="24"/>
        <v>-4.5073629154440864</v>
      </c>
    </row>
    <row r="132" spans="5:41" x14ac:dyDescent="0.25">
      <c r="E132">
        <v>67.483249999999998</v>
      </c>
      <c r="F132">
        <v>224.00003000000001</v>
      </c>
      <c r="G132">
        <v>3145.0187999999998</v>
      </c>
      <c r="I132">
        <f t="shared" si="15"/>
        <v>-3.0345681818204184E-2</v>
      </c>
      <c r="K132">
        <f t="shared" si="16"/>
        <v>-0.24789314741820417</v>
      </c>
      <c r="L132">
        <f t="shared" si="17"/>
        <v>-0.51675000000000182</v>
      </c>
      <c r="N132" s="4">
        <f t="shared" si="25"/>
        <v>127.03552096002595</v>
      </c>
      <c r="P132" s="5">
        <f t="shared" si="21"/>
        <v>-30.345681818204184</v>
      </c>
      <c r="Q132" s="5">
        <f t="shared" si="22"/>
        <v>67.780806451610658</v>
      </c>
      <c r="R132" s="4">
        <f t="shared" si="26"/>
        <v>-15.345681818204184</v>
      </c>
      <c r="S132">
        <v>-17</v>
      </c>
      <c r="T132">
        <v>224.00003000000001</v>
      </c>
      <c r="U132">
        <f t="shared" si="18"/>
        <v>-6.142401515157303E-2</v>
      </c>
      <c r="V132" s="5">
        <f t="shared" si="19"/>
        <v>-31.078333333368846</v>
      </c>
      <c r="AN132" s="4">
        <f t="shared" si="23"/>
        <v>-1.6543181817958157</v>
      </c>
      <c r="AO132" s="4">
        <f t="shared" si="24"/>
        <v>-6.8473880917933831</v>
      </c>
    </row>
    <row r="133" spans="5:41" x14ac:dyDescent="0.25">
      <c r="E133">
        <v>67.523150000000001</v>
      </c>
      <c r="F133">
        <v>224.00003000000001</v>
      </c>
      <c r="G133">
        <v>3169.6918000000001</v>
      </c>
      <c r="I133">
        <f t="shared" si="15"/>
        <v>8.9004318181792996E-2</v>
      </c>
      <c r="K133">
        <f t="shared" si="16"/>
        <v>-0.13212073241820704</v>
      </c>
      <c r="L133">
        <f t="shared" si="17"/>
        <v>-0.47684999999999889</v>
      </c>
      <c r="N133" s="4">
        <f>(G133-$G$5)/24.666</f>
        <v>128.03609340792994</v>
      </c>
      <c r="P133" s="5">
        <f t="shared" ref="P133:P136" si="27">I133*1000</f>
        <v>89.004318181792996</v>
      </c>
      <c r="Q133" s="6">
        <f t="shared" ref="Q133:Q136" si="28">(L133-$M$9)*1000</f>
        <v>107.68080645161359</v>
      </c>
      <c r="R133" s="4"/>
      <c r="T133">
        <v>224.00003000000001</v>
      </c>
      <c r="U133">
        <f t="shared" si="18"/>
        <v>4.3625984848432608E-2</v>
      </c>
      <c r="V133" s="5">
        <f t="shared" si="19"/>
        <v>-45.378333333360388</v>
      </c>
    </row>
    <row r="134" spans="5:41" x14ac:dyDescent="0.25">
      <c r="E134">
        <v>67.556250000000006</v>
      </c>
      <c r="F134">
        <v>224.0001</v>
      </c>
      <c r="G134">
        <v>3194.3645999999999</v>
      </c>
      <c r="I134">
        <f t="shared" ref="I134:I136" si="29">F266-$J$5</f>
        <v>0.15975431818179686</v>
      </c>
      <c r="K134">
        <f t="shared" ref="K134:K136" si="30">-(G134-$G$5)*0.000145+0.236805+I134</f>
        <v>-6.4948288418203159E-2</v>
      </c>
      <c r="L134">
        <f t="shared" ref="L134:L136" si="31">E134-77.5+19/2</f>
        <v>-0.44374999999999432</v>
      </c>
      <c r="N134" s="4">
        <v>128</v>
      </c>
      <c r="P134" s="6">
        <f t="shared" si="27"/>
        <v>159.75431818179686</v>
      </c>
      <c r="Q134" s="6">
        <f t="shared" si="28"/>
        <v>140.78080645161816</v>
      </c>
      <c r="R134" s="4"/>
      <c r="T134">
        <v>224.00003000000001</v>
      </c>
      <c r="U134">
        <f t="shared" ref="U134:U136" si="32">T266-$T$3</f>
        <v>0.11517598484843461</v>
      </c>
      <c r="V134" s="5">
        <f t="shared" ref="V134:V136" si="33">(U134-I134)*1000</f>
        <v>-44.578333333362252</v>
      </c>
    </row>
    <row r="135" spans="5:41" x14ac:dyDescent="0.25">
      <c r="E135">
        <v>67.511449999999996</v>
      </c>
      <c r="F135">
        <v>224.00003000000001</v>
      </c>
      <c r="G135">
        <v>3219.0376000000001</v>
      </c>
      <c r="I135">
        <f t="shared" si="29"/>
        <v>5.4854318181810413E-2</v>
      </c>
      <c r="K135">
        <f t="shared" si="30"/>
        <v>-0.1734258734181896</v>
      </c>
      <c r="L135">
        <f t="shared" si="31"/>
        <v>-0.48855000000000359</v>
      </c>
      <c r="N135" s="4">
        <v>129</v>
      </c>
      <c r="P135" s="5">
        <f t="shared" si="27"/>
        <v>54.854318181810413</v>
      </c>
      <c r="Q135" s="5">
        <f t="shared" si="28"/>
        <v>95.980806451608885</v>
      </c>
      <c r="R135" s="4"/>
      <c r="T135">
        <v>224.00003000000001</v>
      </c>
      <c r="U135">
        <f t="shared" si="32"/>
        <v>1.5759848484435679E-3</v>
      </c>
      <c r="V135" s="5">
        <f t="shared" si="33"/>
        <v>-53.278333333366845</v>
      </c>
    </row>
    <row r="136" spans="5:41" x14ac:dyDescent="0.25">
      <c r="E136">
        <v>67.315749999999994</v>
      </c>
      <c r="F136">
        <v>224.00011000000001</v>
      </c>
      <c r="G136">
        <v>3243.7105000000001</v>
      </c>
      <c r="I136">
        <f t="shared" si="29"/>
        <v>4.4704318181800318E-2</v>
      </c>
      <c r="K136">
        <f t="shared" si="30"/>
        <v>-0.18715344391819971</v>
      </c>
      <c r="L136">
        <f t="shared" si="31"/>
        <v>-0.6842500000000058</v>
      </c>
      <c r="N136" s="4">
        <v>130</v>
      </c>
      <c r="P136" s="5">
        <f t="shared" si="27"/>
        <v>44.704318181800318</v>
      </c>
      <c r="Q136" s="5">
        <f t="shared" si="28"/>
        <v>-99.719193548393321</v>
      </c>
      <c r="R136" s="4"/>
      <c r="T136">
        <v>224.00003000000001</v>
      </c>
      <c r="U136">
        <f t="shared" si="32"/>
        <v>-2.3044015151555186E-2</v>
      </c>
      <c r="V136" s="5">
        <f t="shared" si="33"/>
        <v>-67.748333333355504</v>
      </c>
    </row>
    <row r="137" spans="5:41" x14ac:dyDescent="0.25">
      <c r="E137">
        <v>77.499949999999998</v>
      </c>
      <c r="F137">
        <v>236.87432999999999</v>
      </c>
      <c r="G137">
        <v>11.55359</v>
      </c>
      <c r="T137">
        <v>236.87362999999999</v>
      </c>
    </row>
    <row r="138" spans="5:41" x14ac:dyDescent="0.25">
      <c r="E138">
        <v>77.499949999999998</v>
      </c>
      <c r="F138">
        <v>236.90983</v>
      </c>
      <c r="G138">
        <v>36.226640000000003</v>
      </c>
      <c r="T138">
        <v>236.90923000000001</v>
      </c>
    </row>
    <row r="139" spans="5:41" x14ac:dyDescent="0.25">
      <c r="E139">
        <v>77.499949999999998</v>
      </c>
      <c r="F139">
        <v>237.00372999999999</v>
      </c>
      <c r="G139">
        <v>60.899529999999999</v>
      </c>
      <c r="T139">
        <v>236.91392999999999</v>
      </c>
    </row>
    <row r="140" spans="5:41" x14ac:dyDescent="0.25">
      <c r="E140">
        <v>77.499949999999998</v>
      </c>
      <c r="F140">
        <v>236.98668000000001</v>
      </c>
      <c r="G140">
        <v>85.572339999999997</v>
      </c>
      <c r="T140">
        <v>236.90373</v>
      </c>
    </row>
    <row r="141" spans="5:41" x14ac:dyDescent="0.25">
      <c r="E141">
        <v>77.499949999999998</v>
      </c>
      <c r="F141">
        <v>236.89963</v>
      </c>
      <c r="G141">
        <v>110.24531</v>
      </c>
      <c r="T141">
        <v>236.89512999999999</v>
      </c>
    </row>
    <row r="142" spans="5:41" x14ac:dyDescent="0.25">
      <c r="E142">
        <v>77.499949999999998</v>
      </c>
      <c r="F142">
        <v>236.90772999999999</v>
      </c>
      <c r="G142">
        <v>134.91812999999999</v>
      </c>
      <c r="T142">
        <v>236.89803000000001</v>
      </c>
    </row>
    <row r="143" spans="5:41" x14ac:dyDescent="0.25">
      <c r="E143">
        <v>77.499870000000001</v>
      </c>
      <c r="F143">
        <v>236.92412999999999</v>
      </c>
      <c r="G143">
        <v>159.59117000000001</v>
      </c>
      <c r="T143">
        <v>236.91728000000001</v>
      </c>
    </row>
    <row r="144" spans="5:41" x14ac:dyDescent="0.25">
      <c r="E144">
        <v>77.500050000000002</v>
      </c>
      <c r="F144">
        <v>236.90092999999999</v>
      </c>
      <c r="G144">
        <v>184.26429999999999</v>
      </c>
      <c r="T144">
        <v>236.89242999999999</v>
      </c>
    </row>
    <row r="145" spans="5:20" x14ac:dyDescent="0.25">
      <c r="E145">
        <v>77.499949999999998</v>
      </c>
      <c r="F145">
        <v>236.92752999999999</v>
      </c>
      <c r="G145">
        <v>208.93718999999999</v>
      </c>
      <c r="T145">
        <v>236.92117999999999</v>
      </c>
    </row>
    <row r="146" spans="5:20" x14ac:dyDescent="0.25">
      <c r="E146">
        <v>77.499849999999995</v>
      </c>
      <c r="F146">
        <v>236.92868000000001</v>
      </c>
      <c r="G146">
        <v>233.61008000000001</v>
      </c>
      <c r="T146">
        <v>236.92133000000001</v>
      </c>
    </row>
    <row r="147" spans="5:20" x14ac:dyDescent="0.25">
      <c r="E147">
        <v>77.499859999999998</v>
      </c>
      <c r="F147">
        <v>236.90823</v>
      </c>
      <c r="G147">
        <v>258.28320000000002</v>
      </c>
      <c r="T147">
        <v>236.87473</v>
      </c>
    </row>
    <row r="148" spans="5:20" x14ac:dyDescent="0.25">
      <c r="E148">
        <v>77.499949999999998</v>
      </c>
      <c r="F148">
        <v>236.92023</v>
      </c>
      <c r="G148">
        <v>282.95616999999999</v>
      </c>
      <c r="T148">
        <v>236.89422999999999</v>
      </c>
    </row>
    <row r="149" spans="5:20" x14ac:dyDescent="0.25">
      <c r="E149">
        <v>77.499870000000001</v>
      </c>
      <c r="F149">
        <v>236.93102999999999</v>
      </c>
      <c r="G149">
        <v>307.62898000000001</v>
      </c>
      <c r="T149">
        <v>236.91121000000001</v>
      </c>
    </row>
    <row r="150" spans="5:20" x14ac:dyDescent="0.25">
      <c r="E150">
        <v>77.500079999999997</v>
      </c>
      <c r="F150">
        <v>236.91673</v>
      </c>
      <c r="G150">
        <v>332.30187999999998</v>
      </c>
      <c r="T150">
        <v>236.89492999999999</v>
      </c>
    </row>
    <row r="151" spans="5:20" x14ac:dyDescent="0.25">
      <c r="E151">
        <v>77.500060000000005</v>
      </c>
      <c r="F151">
        <v>236.93278000000001</v>
      </c>
      <c r="G151">
        <v>356.97483999999997</v>
      </c>
      <c r="T151">
        <v>236.91943000000001</v>
      </c>
    </row>
    <row r="152" spans="5:20" x14ac:dyDescent="0.25">
      <c r="E152">
        <v>77.499849999999995</v>
      </c>
      <c r="F152">
        <v>236.91712999999999</v>
      </c>
      <c r="G152">
        <v>381.64780999999999</v>
      </c>
      <c r="T152">
        <v>236.90312</v>
      </c>
    </row>
    <row r="153" spans="5:20" x14ac:dyDescent="0.25">
      <c r="E153">
        <v>77.499949999999998</v>
      </c>
      <c r="F153">
        <v>236.93393</v>
      </c>
      <c r="G153">
        <v>406.32078000000001</v>
      </c>
      <c r="T153">
        <v>236.90378000000001</v>
      </c>
    </row>
    <row r="154" spans="5:20" x14ac:dyDescent="0.25">
      <c r="E154">
        <v>77.499949999999998</v>
      </c>
      <c r="F154">
        <v>236.92592999999999</v>
      </c>
      <c r="G154">
        <v>430.99391000000003</v>
      </c>
      <c r="T154">
        <v>236.88862</v>
      </c>
    </row>
    <row r="155" spans="5:20" x14ac:dyDescent="0.25">
      <c r="E155">
        <v>77.499880000000005</v>
      </c>
      <c r="F155">
        <v>236.93182999999999</v>
      </c>
      <c r="G155">
        <v>455.66703000000001</v>
      </c>
      <c r="T155">
        <v>236.91292999999999</v>
      </c>
    </row>
    <row r="156" spans="5:20" x14ac:dyDescent="0.25">
      <c r="E156">
        <v>77.499949999999998</v>
      </c>
      <c r="F156">
        <v>236.91403</v>
      </c>
      <c r="G156">
        <v>480.33976999999999</v>
      </c>
      <c r="T156">
        <v>236.89823000000001</v>
      </c>
    </row>
    <row r="157" spans="5:20" x14ac:dyDescent="0.25">
      <c r="E157">
        <v>77.499949999999998</v>
      </c>
      <c r="F157">
        <v>236.90158</v>
      </c>
      <c r="G157">
        <v>505.01265999999998</v>
      </c>
      <c r="T157">
        <v>236.87843000000001</v>
      </c>
    </row>
    <row r="158" spans="5:20" x14ac:dyDescent="0.25">
      <c r="E158">
        <v>77.499949999999998</v>
      </c>
      <c r="F158">
        <v>236.93917999999999</v>
      </c>
      <c r="G158">
        <v>529.68578000000002</v>
      </c>
      <c r="T158">
        <v>236.93397999999999</v>
      </c>
    </row>
    <row r="159" spans="5:20" x14ac:dyDescent="0.25">
      <c r="E159">
        <v>77.500050000000002</v>
      </c>
      <c r="F159">
        <v>236.92648</v>
      </c>
      <c r="G159">
        <v>554.35859000000005</v>
      </c>
      <c r="T159">
        <v>236.91028</v>
      </c>
    </row>
    <row r="160" spans="5:20" x14ac:dyDescent="0.25">
      <c r="E160">
        <v>77.499949999999998</v>
      </c>
      <c r="F160">
        <v>236.92173</v>
      </c>
      <c r="G160">
        <v>579.03141000000005</v>
      </c>
      <c r="T160">
        <v>236.90513000000001</v>
      </c>
    </row>
    <row r="161" spans="5:20" x14ac:dyDescent="0.25">
      <c r="E161">
        <v>77.499949999999998</v>
      </c>
      <c r="F161">
        <v>236.91517999999999</v>
      </c>
      <c r="G161">
        <v>603.70452999999998</v>
      </c>
      <c r="T161">
        <v>236.90020000000001</v>
      </c>
    </row>
    <row r="162" spans="5:20" x14ac:dyDescent="0.25">
      <c r="E162">
        <v>77.499830000000003</v>
      </c>
      <c r="F162">
        <v>236.92518000000001</v>
      </c>
      <c r="G162">
        <v>628.37742000000003</v>
      </c>
      <c r="T162">
        <v>236.90792999999999</v>
      </c>
    </row>
    <row r="163" spans="5:20" x14ac:dyDescent="0.25">
      <c r="E163">
        <v>77.499949999999998</v>
      </c>
      <c r="F163">
        <v>236.90452999999999</v>
      </c>
      <c r="G163">
        <v>653.05038999999999</v>
      </c>
      <c r="T163">
        <v>236.8853</v>
      </c>
    </row>
    <row r="164" spans="5:20" x14ac:dyDescent="0.25">
      <c r="E164">
        <v>77.500069999999994</v>
      </c>
      <c r="F164">
        <v>236.92412999999999</v>
      </c>
      <c r="G164">
        <v>677.72352000000001</v>
      </c>
      <c r="T164">
        <v>236.92623</v>
      </c>
    </row>
    <row r="165" spans="5:20" x14ac:dyDescent="0.25">
      <c r="E165">
        <v>77.499949999999998</v>
      </c>
      <c r="F165">
        <v>236.89932999999999</v>
      </c>
      <c r="G165">
        <v>702.39625000000001</v>
      </c>
      <c r="T165">
        <v>236.88103000000001</v>
      </c>
    </row>
    <row r="166" spans="5:20" x14ac:dyDescent="0.25">
      <c r="E166">
        <v>77.499880000000005</v>
      </c>
      <c r="F166">
        <v>236.90323000000001</v>
      </c>
      <c r="G166">
        <v>727.06921999999997</v>
      </c>
      <c r="T166">
        <v>236.87792999999999</v>
      </c>
    </row>
    <row r="167" spans="5:20" x14ac:dyDescent="0.25">
      <c r="E167">
        <v>77.500010000000003</v>
      </c>
      <c r="F167">
        <v>236.93198000000001</v>
      </c>
      <c r="G167">
        <v>751.74234000000001</v>
      </c>
      <c r="T167">
        <v>236.90503000000001</v>
      </c>
    </row>
    <row r="168" spans="5:20" x14ac:dyDescent="0.25">
      <c r="E168">
        <v>77.499949999999998</v>
      </c>
      <c r="F168">
        <v>236.93217999999999</v>
      </c>
      <c r="G168">
        <v>776.41507999999999</v>
      </c>
      <c r="T168">
        <v>236.89213000000001</v>
      </c>
    </row>
    <row r="169" spans="5:20" x14ac:dyDescent="0.25">
      <c r="E169">
        <v>77.499949999999998</v>
      </c>
      <c r="F169">
        <v>236.91337999999999</v>
      </c>
      <c r="G169">
        <v>801.08820000000003</v>
      </c>
      <c r="T169">
        <v>236.88379</v>
      </c>
    </row>
    <row r="170" spans="5:20" x14ac:dyDescent="0.25">
      <c r="E170">
        <v>77.499949999999998</v>
      </c>
      <c r="F170">
        <v>236.92343</v>
      </c>
      <c r="G170">
        <v>825.76102000000003</v>
      </c>
      <c r="T170">
        <v>236.91003000000001</v>
      </c>
    </row>
    <row r="171" spans="5:20" x14ac:dyDescent="0.25">
      <c r="E171">
        <v>77.499859999999998</v>
      </c>
      <c r="F171">
        <v>236.90653</v>
      </c>
      <c r="G171">
        <v>850.43413999999996</v>
      </c>
      <c r="T171">
        <v>236.89682999999999</v>
      </c>
    </row>
    <row r="172" spans="5:20" x14ac:dyDescent="0.25">
      <c r="E172">
        <v>77.499949999999998</v>
      </c>
      <c r="F172">
        <v>236.91843</v>
      </c>
      <c r="G172">
        <v>875.10688000000005</v>
      </c>
      <c r="T172">
        <v>236.90618000000001</v>
      </c>
    </row>
    <row r="173" spans="5:20" x14ac:dyDescent="0.25">
      <c r="E173">
        <v>77.500039999999998</v>
      </c>
      <c r="F173">
        <v>236.89453</v>
      </c>
      <c r="G173">
        <v>899.77991999999995</v>
      </c>
      <c r="T173">
        <v>236.87388000000001</v>
      </c>
    </row>
    <row r="174" spans="5:20" x14ac:dyDescent="0.25">
      <c r="E174">
        <v>77.499949999999998</v>
      </c>
      <c r="F174">
        <v>236.92998</v>
      </c>
      <c r="G174">
        <v>924.45289000000002</v>
      </c>
      <c r="T174">
        <v>236.92027999999999</v>
      </c>
    </row>
    <row r="175" spans="5:20" x14ac:dyDescent="0.25">
      <c r="E175">
        <v>77.500069999999994</v>
      </c>
      <c r="F175">
        <v>236.92017999999999</v>
      </c>
      <c r="G175">
        <v>949.12585999999999</v>
      </c>
      <c r="T175">
        <v>236.90772999999999</v>
      </c>
    </row>
    <row r="176" spans="5:20" x14ac:dyDescent="0.25">
      <c r="E176">
        <v>77.499949999999998</v>
      </c>
      <c r="F176">
        <v>236.92748</v>
      </c>
      <c r="G176">
        <v>973.79882999999995</v>
      </c>
      <c r="T176">
        <v>236.91077999999999</v>
      </c>
    </row>
    <row r="177" spans="5:20" x14ac:dyDescent="0.25">
      <c r="E177">
        <v>77.499949999999998</v>
      </c>
      <c r="F177">
        <v>236.90428</v>
      </c>
      <c r="G177">
        <v>998.47188000000006</v>
      </c>
      <c r="T177">
        <v>236.88928000000001</v>
      </c>
    </row>
    <row r="178" spans="5:20" x14ac:dyDescent="0.25">
      <c r="E178">
        <v>77.500069999999994</v>
      </c>
      <c r="F178">
        <v>236.93092999999999</v>
      </c>
      <c r="G178">
        <v>1023.1446999999999</v>
      </c>
      <c r="T178">
        <v>236.91513</v>
      </c>
    </row>
    <row r="179" spans="5:20" x14ac:dyDescent="0.25">
      <c r="E179">
        <v>77.499949999999998</v>
      </c>
      <c r="F179">
        <v>236.93258</v>
      </c>
      <c r="G179">
        <v>1047.8177000000001</v>
      </c>
      <c r="T179">
        <v>236.91168999999999</v>
      </c>
    </row>
    <row r="180" spans="5:20" x14ac:dyDescent="0.25">
      <c r="E180">
        <v>77.499949999999998</v>
      </c>
      <c r="F180">
        <v>236.92572999999999</v>
      </c>
      <c r="G180">
        <v>1072.4905000000001</v>
      </c>
      <c r="T180">
        <v>236.90303</v>
      </c>
    </row>
    <row r="181" spans="5:20" x14ac:dyDescent="0.25">
      <c r="E181">
        <v>77.499870000000001</v>
      </c>
      <c r="F181">
        <v>236.90743000000001</v>
      </c>
      <c r="G181">
        <v>1097.1635000000001</v>
      </c>
      <c r="T181">
        <v>236.91011</v>
      </c>
    </row>
    <row r="182" spans="5:20" x14ac:dyDescent="0.25">
      <c r="E182">
        <v>77.499949999999998</v>
      </c>
      <c r="F182">
        <v>236.90473</v>
      </c>
      <c r="G182">
        <v>1121.8364999999999</v>
      </c>
      <c r="T182">
        <v>236.90413000000001</v>
      </c>
    </row>
    <row r="183" spans="5:20" x14ac:dyDescent="0.25">
      <c r="E183">
        <v>77.499949999999998</v>
      </c>
      <c r="F183">
        <v>236.91867999999999</v>
      </c>
      <c r="G183">
        <v>1146.5094999999999</v>
      </c>
      <c r="T183">
        <v>236.89943</v>
      </c>
    </row>
    <row r="184" spans="5:20" x14ac:dyDescent="0.25">
      <c r="E184">
        <v>77.499949999999998</v>
      </c>
      <c r="F184">
        <v>236.91892999999999</v>
      </c>
      <c r="G184">
        <v>1171.1824999999999</v>
      </c>
      <c r="T184">
        <v>236.89832999999999</v>
      </c>
    </row>
    <row r="185" spans="5:20" x14ac:dyDescent="0.25">
      <c r="E185">
        <v>77.500050000000002</v>
      </c>
      <c r="F185">
        <v>236.91663</v>
      </c>
      <c r="G185">
        <v>1195.8554999999999</v>
      </c>
      <c r="T185">
        <v>236.88629</v>
      </c>
    </row>
    <row r="186" spans="5:20" x14ac:dyDescent="0.25">
      <c r="E186">
        <v>77.499949999999998</v>
      </c>
      <c r="F186">
        <v>236.92383000000001</v>
      </c>
      <c r="G186">
        <v>1220.5282</v>
      </c>
      <c r="T186">
        <v>236.89643000000001</v>
      </c>
    </row>
    <row r="187" spans="5:20" x14ac:dyDescent="0.25">
      <c r="E187">
        <v>77.499949999999998</v>
      </c>
      <c r="F187">
        <v>236.92213000000001</v>
      </c>
      <c r="G187">
        <v>1245.2012999999999</v>
      </c>
      <c r="T187">
        <v>236.89313000000001</v>
      </c>
    </row>
    <row r="188" spans="5:20" x14ac:dyDescent="0.25">
      <c r="E188">
        <v>77.499949999999998</v>
      </c>
      <c r="F188">
        <v>236.91302999999999</v>
      </c>
      <c r="G188">
        <v>1269.8742</v>
      </c>
      <c r="T188">
        <v>236.89558</v>
      </c>
    </row>
    <row r="189" spans="5:20" x14ac:dyDescent="0.25">
      <c r="E189">
        <v>77.499949999999998</v>
      </c>
      <c r="F189">
        <v>236.91251</v>
      </c>
      <c r="G189">
        <v>1294.5472</v>
      </c>
      <c r="T189">
        <v>236.89512999999999</v>
      </c>
    </row>
    <row r="190" spans="5:20" x14ac:dyDescent="0.25">
      <c r="E190">
        <v>77.500069999999994</v>
      </c>
      <c r="F190">
        <v>236.89473000000001</v>
      </c>
      <c r="G190">
        <v>1319.2203</v>
      </c>
      <c r="T190">
        <v>236.86993000000001</v>
      </c>
    </row>
    <row r="191" spans="5:20" x14ac:dyDescent="0.25">
      <c r="E191">
        <v>77.499949999999998</v>
      </c>
      <c r="F191">
        <v>236.90473</v>
      </c>
      <c r="G191">
        <v>1343.8931</v>
      </c>
      <c r="T191">
        <v>236.89027999999999</v>
      </c>
    </row>
    <row r="192" spans="5:20" x14ac:dyDescent="0.25">
      <c r="E192">
        <v>77.499949999999998</v>
      </c>
      <c r="F192">
        <v>236.93727999999999</v>
      </c>
      <c r="G192">
        <v>1368.566</v>
      </c>
      <c r="T192">
        <v>236.91898</v>
      </c>
    </row>
    <row r="193" spans="5:20" x14ac:dyDescent="0.25">
      <c r="E193">
        <v>77.500039999999998</v>
      </c>
      <c r="F193">
        <v>236.91013000000001</v>
      </c>
      <c r="G193">
        <v>1393.2389000000001</v>
      </c>
      <c r="T193">
        <v>236.89308</v>
      </c>
    </row>
    <row r="194" spans="5:20" x14ac:dyDescent="0.25">
      <c r="E194">
        <v>77.500029999999995</v>
      </c>
      <c r="F194">
        <v>236.92443</v>
      </c>
      <c r="G194">
        <v>1417.912</v>
      </c>
      <c r="T194">
        <v>236.90643</v>
      </c>
    </row>
    <row r="195" spans="5:20" x14ac:dyDescent="0.25">
      <c r="E195">
        <v>77.499949999999998</v>
      </c>
      <c r="F195">
        <v>236.90282999999999</v>
      </c>
      <c r="G195">
        <v>1442.5849000000001</v>
      </c>
      <c r="T195">
        <v>236.88471999999999</v>
      </c>
    </row>
    <row r="196" spans="5:20" x14ac:dyDescent="0.25">
      <c r="E196">
        <v>77.499880000000005</v>
      </c>
      <c r="F196">
        <v>236.92588000000001</v>
      </c>
      <c r="G196">
        <v>1467.2579000000001</v>
      </c>
      <c r="T196">
        <v>236.92383000000001</v>
      </c>
    </row>
    <row r="197" spans="5:20" x14ac:dyDescent="0.25">
      <c r="E197">
        <v>77.499949999999998</v>
      </c>
      <c r="F197">
        <v>236.89633000000001</v>
      </c>
      <c r="G197">
        <v>1491.9309000000001</v>
      </c>
      <c r="T197">
        <v>236.88867999999999</v>
      </c>
    </row>
    <row r="198" spans="5:20" x14ac:dyDescent="0.25">
      <c r="E198">
        <v>77.499880000000005</v>
      </c>
      <c r="F198">
        <v>236.90043</v>
      </c>
      <c r="G198">
        <v>1516.6036999999999</v>
      </c>
      <c r="T198">
        <v>236.88267999999999</v>
      </c>
    </row>
    <row r="199" spans="5:20" x14ac:dyDescent="0.25">
      <c r="E199">
        <v>77.499849999999995</v>
      </c>
      <c r="F199">
        <v>236.91453000000001</v>
      </c>
      <c r="G199">
        <v>1541.2768000000001</v>
      </c>
      <c r="T199">
        <v>236.90153000000001</v>
      </c>
    </row>
    <row r="200" spans="5:20" x14ac:dyDescent="0.25">
      <c r="E200">
        <v>77.499949999999998</v>
      </c>
      <c r="F200">
        <v>236.93313000000001</v>
      </c>
      <c r="G200">
        <v>1565.9496999999999</v>
      </c>
      <c r="T200">
        <v>236.92293000000001</v>
      </c>
    </row>
    <row r="201" spans="5:20" x14ac:dyDescent="0.25">
      <c r="E201">
        <v>77.499949999999998</v>
      </c>
      <c r="F201">
        <v>236.89042000000001</v>
      </c>
      <c r="G201">
        <v>1590.6224999999999</v>
      </c>
      <c r="T201">
        <v>236.88879</v>
      </c>
    </row>
    <row r="202" spans="5:20" x14ac:dyDescent="0.25">
      <c r="E202">
        <v>77.499880000000005</v>
      </c>
      <c r="F202">
        <v>236.91302999999999</v>
      </c>
      <c r="G202">
        <v>1615.2956999999999</v>
      </c>
      <c r="T202">
        <v>236.91670999999999</v>
      </c>
    </row>
    <row r="203" spans="5:20" x14ac:dyDescent="0.25">
      <c r="E203">
        <v>77.499949999999998</v>
      </c>
      <c r="F203">
        <v>236.91573</v>
      </c>
      <c r="G203">
        <v>1639.9686999999999</v>
      </c>
      <c r="T203">
        <v>236.88333</v>
      </c>
    </row>
    <row r="204" spans="5:20" x14ac:dyDescent="0.25">
      <c r="E204">
        <v>77.499889999999994</v>
      </c>
      <c r="F204">
        <v>236.92008000000001</v>
      </c>
      <c r="G204">
        <v>1664.6415</v>
      </c>
      <c r="T204">
        <v>236.89322999999999</v>
      </c>
    </row>
    <row r="205" spans="5:20" x14ac:dyDescent="0.25">
      <c r="E205">
        <v>77.499949999999998</v>
      </c>
      <c r="F205">
        <v>236.91878</v>
      </c>
      <c r="G205">
        <v>1689.3145999999999</v>
      </c>
      <c r="T205">
        <v>236.89463000000001</v>
      </c>
    </row>
    <row r="206" spans="5:20" x14ac:dyDescent="0.25">
      <c r="E206">
        <v>77.500060000000005</v>
      </c>
      <c r="F206">
        <v>236.90217999999999</v>
      </c>
      <c r="G206">
        <v>1713.9875</v>
      </c>
      <c r="T206">
        <v>236.88271</v>
      </c>
    </row>
    <row r="207" spans="5:20" x14ac:dyDescent="0.25">
      <c r="E207">
        <v>77.499899999999997</v>
      </c>
      <c r="F207">
        <v>236.90647999999999</v>
      </c>
      <c r="G207">
        <v>1738.6603</v>
      </c>
      <c r="T207">
        <v>236.9067</v>
      </c>
    </row>
    <row r="208" spans="5:20" x14ac:dyDescent="0.25">
      <c r="E208">
        <v>77.499949999999998</v>
      </c>
      <c r="F208">
        <v>236.92093</v>
      </c>
      <c r="G208">
        <v>1763.3333</v>
      </c>
      <c r="T208">
        <v>236.92062000000001</v>
      </c>
    </row>
    <row r="209" spans="5:20" x14ac:dyDescent="0.25">
      <c r="E209">
        <v>77.499830000000003</v>
      </c>
      <c r="F209">
        <v>236.92357999999999</v>
      </c>
      <c r="G209">
        <v>1788.0063</v>
      </c>
      <c r="T209">
        <v>236.91853</v>
      </c>
    </row>
    <row r="210" spans="5:20" x14ac:dyDescent="0.25">
      <c r="E210">
        <v>77.499949999999998</v>
      </c>
      <c r="F210">
        <v>236.91098</v>
      </c>
      <c r="G210">
        <v>1812.6793</v>
      </c>
      <c r="T210">
        <v>236.89232999999999</v>
      </c>
    </row>
    <row r="211" spans="5:20" x14ac:dyDescent="0.25">
      <c r="E211">
        <v>77.499849999999995</v>
      </c>
      <c r="F211">
        <v>236.91847999999999</v>
      </c>
      <c r="G211">
        <v>1837.3521000000001</v>
      </c>
      <c r="T211">
        <v>236.89578</v>
      </c>
    </row>
    <row r="212" spans="5:20" x14ac:dyDescent="0.25">
      <c r="E212">
        <v>77.499949999999998</v>
      </c>
      <c r="F212">
        <v>236.90477999999999</v>
      </c>
      <c r="G212">
        <v>1862.0253</v>
      </c>
      <c r="T212">
        <v>236.88863000000001</v>
      </c>
    </row>
    <row r="213" spans="5:20" x14ac:dyDescent="0.25">
      <c r="E213">
        <v>77.499949999999998</v>
      </c>
      <c r="F213">
        <v>236.90563</v>
      </c>
      <c r="G213">
        <v>1886.6981000000001</v>
      </c>
      <c r="T213">
        <v>236.90362999999999</v>
      </c>
    </row>
    <row r="214" spans="5:20" x14ac:dyDescent="0.25">
      <c r="E214">
        <v>77.499870000000001</v>
      </c>
      <c r="F214">
        <v>236.91913</v>
      </c>
      <c r="G214">
        <v>1911.3712</v>
      </c>
      <c r="T214">
        <v>236.92422999999999</v>
      </c>
    </row>
    <row r="215" spans="5:20" x14ac:dyDescent="0.25">
      <c r="E215">
        <v>77.499949999999998</v>
      </c>
      <c r="F215">
        <v>236.91853</v>
      </c>
      <c r="G215">
        <v>1936.0438999999999</v>
      </c>
      <c r="T215">
        <v>236.91372999999999</v>
      </c>
    </row>
    <row r="216" spans="5:20" x14ac:dyDescent="0.25">
      <c r="E216">
        <v>77.499949999999998</v>
      </c>
      <c r="F216">
        <v>236.91583</v>
      </c>
      <c r="G216">
        <v>1960.7171000000001</v>
      </c>
      <c r="T216">
        <v>236.87983</v>
      </c>
    </row>
    <row r="217" spans="5:20" x14ac:dyDescent="0.25">
      <c r="E217">
        <v>77.500050000000002</v>
      </c>
      <c r="F217">
        <v>236.90706</v>
      </c>
      <c r="G217">
        <v>1985.39</v>
      </c>
      <c r="T217">
        <v>236.89523</v>
      </c>
    </row>
    <row r="218" spans="5:20" x14ac:dyDescent="0.25">
      <c r="E218">
        <v>77.49982</v>
      </c>
      <c r="F218">
        <v>236.91552999999999</v>
      </c>
      <c r="G218">
        <v>2010.0628999999999</v>
      </c>
      <c r="T218">
        <v>236.91417999999999</v>
      </c>
    </row>
    <row r="219" spans="5:20" x14ac:dyDescent="0.25">
      <c r="E219">
        <v>77.499949999999998</v>
      </c>
      <c r="F219">
        <v>236.90993</v>
      </c>
      <c r="G219">
        <v>2034.7357999999999</v>
      </c>
      <c r="T219">
        <v>236.89197999999999</v>
      </c>
    </row>
    <row r="220" spans="5:20" x14ac:dyDescent="0.25">
      <c r="E220">
        <v>77.499949999999998</v>
      </c>
      <c r="F220">
        <v>236.91347999999999</v>
      </c>
      <c r="G220">
        <v>2059.4088000000002</v>
      </c>
      <c r="T220">
        <v>236.89528000000001</v>
      </c>
    </row>
    <row r="221" spans="5:20" x14ac:dyDescent="0.25">
      <c r="E221">
        <v>77.500010000000003</v>
      </c>
      <c r="F221">
        <v>236.90495000000001</v>
      </c>
      <c r="G221">
        <v>2084.0817999999999</v>
      </c>
      <c r="T221">
        <v>236.89738</v>
      </c>
    </row>
    <row r="222" spans="5:20" x14ac:dyDescent="0.25">
      <c r="E222">
        <v>77.499870000000001</v>
      </c>
      <c r="F222">
        <v>236.91937999999999</v>
      </c>
      <c r="G222">
        <v>2108.7548000000002</v>
      </c>
      <c r="T222">
        <v>236.90698</v>
      </c>
    </row>
    <row r="223" spans="5:20" x14ac:dyDescent="0.25">
      <c r="E223">
        <v>77.499949999999998</v>
      </c>
      <c r="F223">
        <v>236.91763</v>
      </c>
      <c r="G223">
        <v>2133.4276</v>
      </c>
      <c r="T223">
        <v>236.89402999999999</v>
      </c>
    </row>
    <row r="224" spans="5:20" x14ac:dyDescent="0.25">
      <c r="E224">
        <v>77.499949999999998</v>
      </c>
      <c r="F224">
        <v>236.90525</v>
      </c>
      <c r="G224">
        <v>2158.1007</v>
      </c>
      <c r="T224">
        <v>236.88162</v>
      </c>
    </row>
    <row r="225" spans="5:20" x14ac:dyDescent="0.25">
      <c r="E225">
        <v>77.499949999999998</v>
      </c>
      <c r="F225">
        <v>236.91812999999999</v>
      </c>
      <c r="G225">
        <v>2182.7734999999998</v>
      </c>
      <c r="T225">
        <v>236.9074</v>
      </c>
    </row>
    <row r="226" spans="5:20" x14ac:dyDescent="0.25">
      <c r="E226">
        <v>77.499840000000006</v>
      </c>
      <c r="F226">
        <v>236.90043</v>
      </c>
      <c r="G226">
        <v>2207.4465</v>
      </c>
      <c r="T226">
        <v>236.89963</v>
      </c>
    </row>
    <row r="227" spans="5:20" x14ac:dyDescent="0.25">
      <c r="E227">
        <v>77.499830000000003</v>
      </c>
      <c r="F227">
        <v>236.91825</v>
      </c>
      <c r="G227">
        <v>2232.1196</v>
      </c>
      <c r="T227">
        <v>236.92092</v>
      </c>
    </row>
    <row r="228" spans="5:20" x14ac:dyDescent="0.25">
      <c r="E228">
        <v>77.499949999999998</v>
      </c>
      <c r="F228">
        <v>236.90328</v>
      </c>
      <c r="G228">
        <v>2256.7923000000001</v>
      </c>
      <c r="T228">
        <v>236.90733</v>
      </c>
    </row>
    <row r="229" spans="5:20" x14ac:dyDescent="0.25">
      <c r="E229">
        <v>77.500039999999998</v>
      </c>
      <c r="F229">
        <v>236.92572999999999</v>
      </c>
      <c r="G229">
        <v>2281.4652999999998</v>
      </c>
      <c r="T229">
        <v>236.89330000000001</v>
      </c>
    </row>
    <row r="230" spans="5:20" x14ac:dyDescent="0.25">
      <c r="E230">
        <v>77.499949999999998</v>
      </c>
      <c r="F230">
        <v>236.90362999999999</v>
      </c>
      <c r="G230">
        <v>2306.1383000000001</v>
      </c>
      <c r="T230">
        <v>236.87303</v>
      </c>
    </row>
    <row r="231" spans="5:20" x14ac:dyDescent="0.25">
      <c r="E231">
        <v>77.499840000000006</v>
      </c>
      <c r="F231">
        <v>236.91437999999999</v>
      </c>
      <c r="G231">
        <v>2330.8112999999998</v>
      </c>
      <c r="T231">
        <v>236.89303000000001</v>
      </c>
    </row>
    <row r="232" spans="5:20" x14ac:dyDescent="0.25">
      <c r="E232">
        <v>77.499949999999998</v>
      </c>
      <c r="F232">
        <v>236.91453000000001</v>
      </c>
      <c r="G232">
        <v>2355.4843000000001</v>
      </c>
      <c r="T232">
        <v>236.89193</v>
      </c>
    </row>
    <row r="233" spans="5:20" x14ac:dyDescent="0.25">
      <c r="E233">
        <v>77.499949999999998</v>
      </c>
      <c r="F233">
        <v>236.92393000000001</v>
      </c>
      <c r="G233">
        <v>2380.1570999999999</v>
      </c>
      <c r="T233">
        <v>236.90143</v>
      </c>
    </row>
    <row r="234" spans="5:20" x14ac:dyDescent="0.25">
      <c r="E234">
        <v>77.499949999999998</v>
      </c>
      <c r="F234">
        <v>236.92578</v>
      </c>
      <c r="G234">
        <v>2404.8301999999999</v>
      </c>
      <c r="T234">
        <v>236.90022999999999</v>
      </c>
    </row>
    <row r="235" spans="5:20" x14ac:dyDescent="0.25">
      <c r="E235">
        <v>77.499949999999998</v>
      </c>
      <c r="F235">
        <v>236.91007999999999</v>
      </c>
      <c r="G235">
        <v>2429.5032000000001</v>
      </c>
      <c r="T235">
        <v>236.88901999999999</v>
      </c>
    </row>
    <row r="236" spans="5:20" x14ac:dyDescent="0.25">
      <c r="E236">
        <v>77.499949999999998</v>
      </c>
      <c r="F236">
        <v>236.91048000000001</v>
      </c>
      <c r="G236">
        <v>2454.1761000000001</v>
      </c>
      <c r="T236">
        <v>236.90073000000001</v>
      </c>
    </row>
    <row r="237" spans="5:20" x14ac:dyDescent="0.25">
      <c r="E237">
        <v>77.499949999999998</v>
      </c>
      <c r="F237">
        <v>236.92022</v>
      </c>
      <c r="G237">
        <v>2478.8490000000002</v>
      </c>
      <c r="T237">
        <v>236.90021999999999</v>
      </c>
    </row>
    <row r="238" spans="5:20" x14ac:dyDescent="0.25">
      <c r="E238">
        <v>77.499949999999998</v>
      </c>
      <c r="F238">
        <v>236.91998000000001</v>
      </c>
      <c r="G238">
        <v>2503.5219999999999</v>
      </c>
      <c r="T238">
        <v>236.90153000000001</v>
      </c>
    </row>
    <row r="239" spans="5:20" x14ac:dyDescent="0.25">
      <c r="E239">
        <v>77.499949999999998</v>
      </c>
      <c r="F239">
        <v>236.91198</v>
      </c>
      <c r="G239">
        <v>2528.1949</v>
      </c>
      <c r="T239">
        <v>236.91773000000001</v>
      </c>
    </row>
    <row r="240" spans="5:20" x14ac:dyDescent="0.25">
      <c r="E240">
        <v>77.499949999999998</v>
      </c>
      <c r="F240">
        <v>236.93053</v>
      </c>
      <c r="G240">
        <v>2552.8679000000002</v>
      </c>
      <c r="T240">
        <v>236.90610000000001</v>
      </c>
    </row>
    <row r="241" spans="5:20" x14ac:dyDescent="0.25">
      <c r="E241">
        <v>77.49982</v>
      </c>
      <c r="F241">
        <v>236.91927999999999</v>
      </c>
      <c r="G241">
        <v>2577.5408000000002</v>
      </c>
      <c r="T241">
        <v>236.91228000000001</v>
      </c>
    </row>
    <row r="242" spans="5:20" x14ac:dyDescent="0.25">
      <c r="E242">
        <v>77.499949999999998</v>
      </c>
      <c r="F242">
        <v>236.93297999999999</v>
      </c>
      <c r="G242">
        <v>2602.2139000000002</v>
      </c>
      <c r="T242">
        <v>236.92072999999999</v>
      </c>
    </row>
    <row r="243" spans="5:20" x14ac:dyDescent="0.25">
      <c r="E243">
        <v>77.499889999999994</v>
      </c>
      <c r="F243">
        <v>236.89932999999999</v>
      </c>
      <c r="G243">
        <v>2626.8868000000002</v>
      </c>
      <c r="T243">
        <v>236.88853</v>
      </c>
    </row>
    <row r="244" spans="5:20" x14ac:dyDescent="0.25">
      <c r="E244">
        <v>77.499949999999998</v>
      </c>
      <c r="F244">
        <v>236.92513</v>
      </c>
      <c r="G244">
        <v>2651.5596</v>
      </c>
      <c r="T244">
        <v>236.91233</v>
      </c>
    </row>
    <row r="245" spans="5:20" x14ac:dyDescent="0.25">
      <c r="E245">
        <v>77.499949999999998</v>
      </c>
      <c r="F245">
        <v>236.90423000000001</v>
      </c>
      <c r="G245">
        <v>2676.2328000000002</v>
      </c>
      <c r="T245">
        <v>236.89103</v>
      </c>
    </row>
    <row r="246" spans="5:20" x14ac:dyDescent="0.25">
      <c r="E246">
        <v>77.499899999999997</v>
      </c>
      <c r="F246">
        <v>236.92783</v>
      </c>
      <c r="G246">
        <v>2700.9056</v>
      </c>
      <c r="T246">
        <v>236.90907999999999</v>
      </c>
    </row>
    <row r="247" spans="5:20" x14ac:dyDescent="0.25">
      <c r="E247">
        <v>77.499949999999998</v>
      </c>
      <c r="F247">
        <v>236.90593000000001</v>
      </c>
      <c r="G247">
        <v>2725.5785999999998</v>
      </c>
      <c r="T247">
        <v>236.88742999999999</v>
      </c>
    </row>
    <row r="248" spans="5:20" x14ac:dyDescent="0.25">
      <c r="E248">
        <v>77.499949999999998</v>
      </c>
      <c r="F248">
        <v>236.92572999999999</v>
      </c>
      <c r="G248">
        <v>2750.2514000000001</v>
      </c>
      <c r="T248">
        <v>236.91013000000001</v>
      </c>
    </row>
    <row r="249" spans="5:20" x14ac:dyDescent="0.25">
      <c r="E249">
        <v>77.499949999999998</v>
      </c>
      <c r="F249">
        <v>236.92398</v>
      </c>
      <c r="G249">
        <v>2774.9245999999998</v>
      </c>
      <c r="T249">
        <v>236.90253000000001</v>
      </c>
    </row>
    <row r="250" spans="5:20" x14ac:dyDescent="0.25">
      <c r="E250">
        <v>77.499949999999998</v>
      </c>
      <c r="F250">
        <v>236.93095</v>
      </c>
      <c r="G250">
        <v>2799.5972000000002</v>
      </c>
      <c r="T250">
        <v>236.90688</v>
      </c>
    </row>
    <row r="251" spans="5:20" x14ac:dyDescent="0.25">
      <c r="E251">
        <v>77.499949999999998</v>
      </c>
      <c r="F251">
        <v>236.90323000000001</v>
      </c>
      <c r="G251">
        <v>2824.2703999999999</v>
      </c>
      <c r="T251">
        <v>236.88101</v>
      </c>
    </row>
    <row r="252" spans="5:20" x14ac:dyDescent="0.25">
      <c r="E252">
        <v>77.499949999999998</v>
      </c>
      <c r="F252">
        <v>236.91673</v>
      </c>
      <c r="G252">
        <v>2848.9434999999999</v>
      </c>
      <c r="T252">
        <v>236.90719000000001</v>
      </c>
    </row>
    <row r="253" spans="5:20" x14ac:dyDescent="0.25">
      <c r="E253">
        <v>77.499949999999998</v>
      </c>
      <c r="F253">
        <v>236.90882999999999</v>
      </c>
      <c r="G253">
        <v>2873.6163000000001</v>
      </c>
      <c r="T253">
        <v>236.89762999999999</v>
      </c>
    </row>
    <row r="254" spans="5:20" x14ac:dyDescent="0.25">
      <c r="E254">
        <v>77.499949999999998</v>
      </c>
      <c r="F254">
        <v>236.91573</v>
      </c>
      <c r="G254">
        <v>2898.2892999999999</v>
      </c>
      <c r="T254">
        <v>236.91322</v>
      </c>
    </row>
    <row r="255" spans="5:20" x14ac:dyDescent="0.25">
      <c r="E255">
        <v>77.499949999999998</v>
      </c>
      <c r="F255">
        <v>236.90342999999999</v>
      </c>
      <c r="G255">
        <v>2922.9621000000002</v>
      </c>
      <c r="T255">
        <v>236.90233000000001</v>
      </c>
    </row>
    <row r="256" spans="5:20" x14ac:dyDescent="0.25">
      <c r="E256">
        <v>77.499949999999998</v>
      </c>
      <c r="F256">
        <v>236.91244</v>
      </c>
      <c r="G256">
        <v>2947.6351</v>
      </c>
      <c r="T256">
        <v>236.88688999999999</v>
      </c>
    </row>
    <row r="257" spans="5:20" x14ac:dyDescent="0.25">
      <c r="E257">
        <v>77.499840000000006</v>
      </c>
      <c r="F257">
        <v>236.91472999999999</v>
      </c>
      <c r="G257">
        <v>2972.308</v>
      </c>
      <c r="T257">
        <v>236.88929999999999</v>
      </c>
    </row>
    <row r="258" spans="5:20" x14ac:dyDescent="0.25">
      <c r="E258">
        <v>77.499949999999998</v>
      </c>
      <c r="F258">
        <v>236.91763</v>
      </c>
      <c r="G258">
        <v>2996.9810000000002</v>
      </c>
      <c r="T258">
        <v>236.90789000000001</v>
      </c>
    </row>
    <row r="259" spans="5:20" x14ac:dyDescent="0.25">
      <c r="E259">
        <v>77.500029999999995</v>
      </c>
      <c r="F259">
        <v>236.91132999999999</v>
      </c>
      <c r="G259">
        <v>3021.6538999999998</v>
      </c>
      <c r="T259">
        <v>236.88978</v>
      </c>
    </row>
    <row r="260" spans="5:20" x14ac:dyDescent="0.25">
      <c r="E260">
        <v>77.499949999999998</v>
      </c>
      <c r="F260">
        <v>236.91443000000001</v>
      </c>
      <c r="G260">
        <v>3046.3270000000002</v>
      </c>
      <c r="T260">
        <v>236.89877999999999</v>
      </c>
    </row>
    <row r="261" spans="5:20" x14ac:dyDescent="0.25">
      <c r="E261">
        <v>77.499849999999995</v>
      </c>
      <c r="F261">
        <v>236.91943000000001</v>
      </c>
      <c r="G261">
        <v>3071</v>
      </c>
      <c r="T261">
        <v>236.89373000000001</v>
      </c>
    </row>
    <row r="262" spans="5:20" x14ac:dyDescent="0.25">
      <c r="E262">
        <v>77.499859999999998</v>
      </c>
      <c r="F262">
        <v>236.91798</v>
      </c>
      <c r="G262">
        <v>3095.6727999999998</v>
      </c>
      <c r="T262">
        <v>236.89429999999999</v>
      </c>
    </row>
    <row r="263" spans="5:20" x14ac:dyDescent="0.25">
      <c r="E263">
        <v>77.500029999999995</v>
      </c>
      <c r="F263">
        <v>236.91278</v>
      </c>
      <c r="G263">
        <v>3120.3458000000001</v>
      </c>
      <c r="T263">
        <v>236.87952999999999</v>
      </c>
    </row>
    <row r="264" spans="5:20" x14ac:dyDescent="0.25">
      <c r="E264">
        <v>77.499949999999998</v>
      </c>
      <c r="F264">
        <v>236.88902999999999</v>
      </c>
      <c r="G264">
        <v>3145.0185999999999</v>
      </c>
      <c r="T264">
        <v>236.83922999999999</v>
      </c>
    </row>
    <row r="265" spans="5:20" x14ac:dyDescent="0.25">
      <c r="E265">
        <v>77.500020000000006</v>
      </c>
      <c r="F265">
        <v>237.00837999999999</v>
      </c>
      <c r="G265">
        <v>3169.6918000000001</v>
      </c>
      <c r="T265">
        <v>236.94427999999999</v>
      </c>
    </row>
    <row r="266" spans="5:20" x14ac:dyDescent="0.25">
      <c r="E266">
        <v>77.499949999999998</v>
      </c>
      <c r="F266">
        <v>237.07912999999999</v>
      </c>
      <c r="G266">
        <v>3194.3645999999999</v>
      </c>
      <c r="T266">
        <v>237.01582999999999</v>
      </c>
    </row>
    <row r="267" spans="5:20" x14ac:dyDescent="0.25">
      <c r="E267">
        <v>77.500069999999994</v>
      </c>
      <c r="F267">
        <v>236.97423000000001</v>
      </c>
      <c r="G267">
        <v>3219.0376000000001</v>
      </c>
      <c r="T267">
        <v>236.90223</v>
      </c>
    </row>
    <row r="268" spans="5:20" x14ac:dyDescent="0.25">
      <c r="E268">
        <v>77.499830000000003</v>
      </c>
      <c r="F268">
        <v>236.96408</v>
      </c>
      <c r="G268">
        <v>3243.7105999999999</v>
      </c>
      <c r="T268">
        <v>236.87761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X Locations</vt:lpstr>
      <vt:lpstr>Y Locations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Pushor, Robert C.</dc:creator>
  <cp:lastModifiedBy>Levashov, Yurii I.</cp:lastModifiedBy>
  <cp:lastPrinted>2026-03-25T16:46:21Z</cp:lastPrinted>
  <dcterms:created xsi:type="dcterms:W3CDTF">2025-12-03T18:59:26Z</dcterms:created>
  <dcterms:modified xsi:type="dcterms:W3CDTF">2026-05-01T18:42:59Z</dcterms:modified>
</cp:coreProperties>
</file>