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QUADRANT 3\Mechanical\"/>
    </mc:Choice>
  </mc:AlternateContent>
  <xr:revisionPtr revIDLastSave="0" documentId="13_ncr:1_{5844BBF5-06FC-484E-BA31-DD96567D3CD4}" xr6:coauthVersionLast="47" xr6:coauthVersionMax="47" xr10:uidLastSave="{00000000-0000-0000-0000-000000000000}"/>
  <bookViews>
    <workbookView xWindow="7770" yWindow="345" windowWidth="35520" windowHeight="19170" firstSheet="1" activeTab="1" xr2:uid="{83B5CEB7-E626-4F68-A4DD-7E658F2C91CB}"/>
  </bookViews>
  <sheets>
    <sheet name="X Locations" sheetId="1" r:id="rId1"/>
    <sheet name="Y Loc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3" i="2" l="1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12" i="2"/>
  <c r="O7" i="2"/>
  <c r="O6" i="2"/>
  <c r="O5" i="2"/>
  <c r="L8" i="2"/>
  <c r="L9" i="2"/>
  <c r="L136" i="2" l="1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7" i="2"/>
  <c r="L6" i="2"/>
  <c r="L5" i="2"/>
  <c r="J5" i="2"/>
  <c r="I79" i="2" s="1"/>
  <c r="P79" i="2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4" i="1"/>
  <c r="M9" i="2" l="1"/>
  <c r="Q59" i="2" s="1"/>
  <c r="I121" i="2"/>
  <c r="P121" i="2" s="1"/>
  <c r="I41" i="2"/>
  <c r="P41" i="2" s="1"/>
  <c r="I21" i="2"/>
  <c r="P21" i="2" s="1"/>
  <c r="I81" i="2"/>
  <c r="P81" i="2" s="1"/>
  <c r="I101" i="2"/>
  <c r="P101" i="2" s="1"/>
  <c r="I61" i="2"/>
  <c r="P61" i="2" s="1"/>
  <c r="I120" i="2"/>
  <c r="P120" i="2" s="1"/>
  <c r="I80" i="2"/>
  <c r="P80" i="2" s="1"/>
  <c r="I60" i="2"/>
  <c r="P60" i="2" s="1"/>
  <c r="I20" i="2"/>
  <c r="P20" i="2" s="1"/>
  <c r="I99" i="2"/>
  <c r="P99" i="2" s="1"/>
  <c r="I39" i="2"/>
  <c r="P39" i="2" s="1"/>
  <c r="I118" i="2"/>
  <c r="P118" i="2" s="1"/>
  <c r="I58" i="2"/>
  <c r="P58" i="2" s="1"/>
  <c r="I97" i="2"/>
  <c r="P97" i="2" s="1"/>
  <c r="I37" i="2"/>
  <c r="P37" i="2" s="1"/>
  <c r="I76" i="2"/>
  <c r="P76" i="2" s="1"/>
  <c r="I95" i="2"/>
  <c r="P95" i="2" s="1"/>
  <c r="I75" i="2"/>
  <c r="P75" i="2" s="1"/>
  <c r="I15" i="2"/>
  <c r="P15" i="2" s="1"/>
  <c r="I114" i="2"/>
  <c r="P114" i="2" s="1"/>
  <c r="I74" i="2"/>
  <c r="P74" i="2" s="1"/>
  <c r="I54" i="2"/>
  <c r="P54" i="2" s="1"/>
  <c r="I14" i="2"/>
  <c r="P14" i="2" s="1"/>
  <c r="I93" i="2"/>
  <c r="P93" i="2" s="1"/>
  <c r="I13" i="2"/>
  <c r="P13" i="2" s="1"/>
  <c r="I112" i="2"/>
  <c r="P112" i="2" s="1"/>
  <c r="I92" i="2"/>
  <c r="P92" i="2" s="1"/>
  <c r="I32" i="2"/>
  <c r="P32" i="2" s="1"/>
  <c r="I131" i="2"/>
  <c r="P131" i="2" s="1"/>
  <c r="I130" i="2"/>
  <c r="P130" i="2" s="1"/>
  <c r="I90" i="2"/>
  <c r="P90" i="2" s="1"/>
  <c r="I70" i="2"/>
  <c r="P70" i="2" s="1"/>
  <c r="I50" i="2"/>
  <c r="P50" i="2" s="1"/>
  <c r="I10" i="2"/>
  <c r="P10" i="2" s="1"/>
  <c r="I129" i="2"/>
  <c r="P129" i="2" s="1"/>
  <c r="I69" i="2"/>
  <c r="P69" i="2" s="1"/>
  <c r="I29" i="2"/>
  <c r="P29" i="2" s="1"/>
  <c r="I108" i="2"/>
  <c r="P108" i="2" s="1"/>
  <c r="I68" i="2"/>
  <c r="P68" i="2" s="1"/>
  <c r="I48" i="2"/>
  <c r="P48" i="2" s="1"/>
  <c r="I8" i="2"/>
  <c r="P8" i="2" s="1"/>
  <c r="I127" i="2"/>
  <c r="P127" i="2" s="1"/>
  <c r="I107" i="2"/>
  <c r="P107" i="2" s="1"/>
  <c r="I87" i="2"/>
  <c r="P87" i="2" s="1"/>
  <c r="I67" i="2"/>
  <c r="P67" i="2" s="1"/>
  <c r="I47" i="2"/>
  <c r="P47" i="2" s="1"/>
  <c r="I27" i="2"/>
  <c r="P27" i="2" s="1"/>
  <c r="I7" i="2"/>
  <c r="P7" i="2" s="1"/>
  <c r="I33" i="2"/>
  <c r="P33" i="2" s="1"/>
  <c r="I109" i="2"/>
  <c r="P109" i="2" s="1"/>
  <c r="I88" i="2"/>
  <c r="P88" i="2" s="1"/>
  <c r="I126" i="2"/>
  <c r="P126" i="2" s="1"/>
  <c r="I106" i="2"/>
  <c r="P106" i="2" s="1"/>
  <c r="I86" i="2"/>
  <c r="P86" i="2" s="1"/>
  <c r="I66" i="2"/>
  <c r="P66" i="2" s="1"/>
  <c r="I46" i="2"/>
  <c r="P46" i="2" s="1"/>
  <c r="I26" i="2"/>
  <c r="P26" i="2" s="1"/>
  <c r="I6" i="2"/>
  <c r="P6" i="2" s="1"/>
  <c r="I100" i="2"/>
  <c r="P100" i="2" s="1"/>
  <c r="I40" i="2"/>
  <c r="P40" i="2" s="1"/>
  <c r="I119" i="2"/>
  <c r="P119" i="2" s="1"/>
  <c r="I59" i="2"/>
  <c r="P59" i="2" s="1"/>
  <c r="I19" i="2"/>
  <c r="P19" i="2" s="1"/>
  <c r="I98" i="2"/>
  <c r="P98" i="2" s="1"/>
  <c r="I18" i="2"/>
  <c r="P18" i="2" s="1"/>
  <c r="I117" i="2"/>
  <c r="P117" i="2" s="1"/>
  <c r="I77" i="2"/>
  <c r="P77" i="2" s="1"/>
  <c r="I17" i="2"/>
  <c r="P17" i="2" s="1"/>
  <c r="I116" i="2"/>
  <c r="P116" i="2" s="1"/>
  <c r="I56" i="2"/>
  <c r="P56" i="2" s="1"/>
  <c r="I16" i="2"/>
  <c r="P16" i="2" s="1"/>
  <c r="I135" i="2"/>
  <c r="P135" i="2" s="1"/>
  <c r="I55" i="2"/>
  <c r="P55" i="2" s="1"/>
  <c r="I94" i="2"/>
  <c r="P94" i="2" s="1"/>
  <c r="I34" i="2"/>
  <c r="P34" i="2" s="1"/>
  <c r="I73" i="2"/>
  <c r="P73" i="2" s="1"/>
  <c r="I132" i="2"/>
  <c r="P132" i="2" s="1"/>
  <c r="I72" i="2"/>
  <c r="P72" i="2" s="1"/>
  <c r="I12" i="2"/>
  <c r="P12" i="2" s="1"/>
  <c r="I111" i="2"/>
  <c r="P111" i="2" s="1"/>
  <c r="I91" i="2"/>
  <c r="P91" i="2" s="1"/>
  <c r="I71" i="2"/>
  <c r="P71" i="2" s="1"/>
  <c r="I51" i="2"/>
  <c r="P51" i="2" s="1"/>
  <c r="I31" i="2"/>
  <c r="P31" i="2" s="1"/>
  <c r="I11" i="2"/>
  <c r="P11" i="2" s="1"/>
  <c r="I110" i="2"/>
  <c r="P110" i="2" s="1"/>
  <c r="I30" i="2"/>
  <c r="P30" i="2" s="1"/>
  <c r="I89" i="2"/>
  <c r="P89" i="2" s="1"/>
  <c r="I49" i="2"/>
  <c r="P49" i="2" s="1"/>
  <c r="I9" i="2"/>
  <c r="P9" i="2" s="1"/>
  <c r="I128" i="2"/>
  <c r="P128" i="2" s="1"/>
  <c r="I28" i="2"/>
  <c r="P28" i="2" s="1"/>
  <c r="I125" i="2"/>
  <c r="P125" i="2" s="1"/>
  <c r="I105" i="2"/>
  <c r="P105" i="2" s="1"/>
  <c r="I85" i="2"/>
  <c r="P85" i="2" s="1"/>
  <c r="I65" i="2"/>
  <c r="P65" i="2" s="1"/>
  <c r="I45" i="2"/>
  <c r="P45" i="2" s="1"/>
  <c r="I25" i="2"/>
  <c r="P25" i="2" s="1"/>
  <c r="I78" i="2"/>
  <c r="P78" i="2" s="1"/>
  <c r="I38" i="2"/>
  <c r="P38" i="2" s="1"/>
  <c r="I5" i="2"/>
  <c r="P5" i="2" s="1"/>
  <c r="I57" i="2"/>
  <c r="P57" i="2" s="1"/>
  <c r="I136" i="2"/>
  <c r="P136" i="2" s="1"/>
  <c r="I96" i="2"/>
  <c r="P96" i="2" s="1"/>
  <c r="I36" i="2"/>
  <c r="P36" i="2" s="1"/>
  <c r="I115" i="2"/>
  <c r="P115" i="2" s="1"/>
  <c r="I35" i="2"/>
  <c r="P35" i="2" s="1"/>
  <c r="I134" i="2"/>
  <c r="P134" i="2" s="1"/>
  <c r="I133" i="2"/>
  <c r="P133" i="2" s="1"/>
  <c r="I113" i="2"/>
  <c r="P113" i="2" s="1"/>
  <c r="I53" i="2"/>
  <c r="P53" i="2" s="1"/>
  <c r="I52" i="2"/>
  <c r="P52" i="2" s="1"/>
  <c r="I124" i="2"/>
  <c r="P124" i="2" s="1"/>
  <c r="I104" i="2"/>
  <c r="P104" i="2" s="1"/>
  <c r="I84" i="2"/>
  <c r="P84" i="2" s="1"/>
  <c r="I64" i="2"/>
  <c r="P64" i="2" s="1"/>
  <c r="I44" i="2"/>
  <c r="P44" i="2" s="1"/>
  <c r="I24" i="2"/>
  <c r="P24" i="2" s="1"/>
  <c r="I123" i="2"/>
  <c r="P123" i="2" s="1"/>
  <c r="I103" i="2"/>
  <c r="P103" i="2" s="1"/>
  <c r="I83" i="2"/>
  <c r="P83" i="2" s="1"/>
  <c r="I63" i="2"/>
  <c r="P63" i="2" s="1"/>
  <c r="I43" i="2"/>
  <c r="P43" i="2" s="1"/>
  <c r="I23" i="2"/>
  <c r="P23" i="2" s="1"/>
  <c r="I122" i="2"/>
  <c r="P122" i="2" s="1"/>
  <c r="I102" i="2"/>
  <c r="P102" i="2" s="1"/>
  <c r="I82" i="2"/>
  <c r="P82" i="2" s="1"/>
  <c r="I62" i="2"/>
  <c r="P62" i="2" s="1"/>
  <c r="I42" i="2"/>
  <c r="P42" i="2" s="1"/>
  <c r="I22" i="2"/>
  <c r="P22" i="2" s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M4" i="1" s="1"/>
  <c r="Q111" i="2" l="1"/>
  <c r="Q62" i="2"/>
  <c r="Q101" i="2"/>
  <c r="Q109" i="2"/>
  <c r="Q96" i="2"/>
  <c r="Q53" i="2"/>
  <c r="Q92" i="2"/>
  <c r="Q116" i="2"/>
  <c r="Q12" i="2"/>
  <c r="Q125" i="2"/>
  <c r="Q25" i="2"/>
  <c r="Q69" i="2"/>
  <c r="Q23" i="2"/>
  <c r="Q17" i="2"/>
  <c r="Q132" i="2"/>
  <c r="Q63" i="2"/>
  <c r="Q130" i="2"/>
  <c r="Q20" i="2"/>
  <c r="Q5" i="2"/>
  <c r="Q136" i="2"/>
  <c r="Q72" i="2"/>
  <c r="Q122" i="2"/>
  <c r="Q50" i="2"/>
  <c r="Q79" i="2"/>
  <c r="Q66" i="2"/>
  <c r="Q76" i="2"/>
  <c r="Q80" i="2"/>
  <c r="Q91" i="2"/>
  <c r="Q39" i="2"/>
  <c r="Q106" i="2"/>
  <c r="Q135" i="2"/>
  <c r="Q95" i="2"/>
  <c r="Q30" i="2"/>
  <c r="Q68" i="2"/>
  <c r="Q49" i="2"/>
  <c r="Q15" i="2"/>
  <c r="Q47" i="2"/>
  <c r="Q58" i="2"/>
  <c r="Q134" i="2"/>
  <c r="Q86" i="2"/>
  <c r="Q133" i="2"/>
  <c r="Q83" i="2"/>
  <c r="Q6" i="2"/>
  <c r="Q99" i="2"/>
  <c r="Q38" i="2"/>
  <c r="Q94" i="2"/>
  <c r="Q46" i="2"/>
  <c r="Q73" i="2"/>
  <c r="Q43" i="2"/>
  <c r="Q67" i="2"/>
  <c r="Q9" i="2"/>
  <c r="Q8" i="2"/>
  <c r="Q85" i="2"/>
  <c r="Q114" i="2"/>
  <c r="Q104" i="2"/>
  <c r="Q105" i="2"/>
  <c r="Q27" i="2"/>
  <c r="Q7" i="2"/>
  <c r="Q32" i="2"/>
  <c r="Q56" i="2"/>
  <c r="Q48" i="2"/>
  <c r="Q71" i="2"/>
  <c r="Q16" i="2"/>
  <c r="Q102" i="2"/>
  <c r="Q115" i="2"/>
  <c r="Q81" i="2"/>
  <c r="Q55" i="2"/>
  <c r="Q100" i="2"/>
  <c r="Q18" i="2"/>
  <c r="Q117" i="2"/>
  <c r="Q65" i="2"/>
  <c r="Q112" i="2"/>
  <c r="Q40" i="2"/>
  <c r="Q88" i="2"/>
  <c r="Q90" i="2"/>
  <c r="Q123" i="2"/>
  <c r="Q77" i="2"/>
  <c r="Q70" i="2"/>
  <c r="Q35" i="2"/>
  <c r="Q45" i="2"/>
  <c r="Q127" i="2"/>
  <c r="Q128" i="2"/>
  <c r="Q82" i="2"/>
  <c r="Q14" i="2"/>
  <c r="Q84" i="2"/>
  <c r="Q119" i="2"/>
  <c r="Q107" i="2"/>
  <c r="Q129" i="2"/>
  <c r="Q26" i="2"/>
  <c r="Q108" i="2"/>
  <c r="Q89" i="2"/>
  <c r="Q98" i="2"/>
  <c r="Q74" i="2"/>
  <c r="Q64" i="2"/>
  <c r="Q13" i="2"/>
  <c r="Q22" i="2"/>
  <c r="K120" i="2"/>
  <c r="Q51" i="2"/>
  <c r="Q24" i="2"/>
  <c r="Q36" i="2"/>
  <c r="Q10" i="2"/>
  <c r="Q11" i="2"/>
  <c r="Q29" i="2"/>
  <c r="Q42" i="2"/>
  <c r="Q118" i="2"/>
  <c r="Q75" i="2"/>
  <c r="Q41" i="2"/>
  <c r="Q78" i="2"/>
  <c r="Q34" i="2"/>
  <c r="Q54" i="2"/>
  <c r="Q126" i="2"/>
  <c r="Q97" i="2"/>
  <c r="Q113" i="2"/>
  <c r="Q124" i="2"/>
  <c r="Q52" i="2"/>
  <c r="Q61" i="2"/>
  <c r="Q110" i="2"/>
  <c r="Q19" i="2"/>
  <c r="Q57" i="2"/>
  <c r="Q93" i="2"/>
  <c r="Q44" i="2"/>
  <c r="Q131" i="2"/>
  <c r="Q21" i="2"/>
  <c r="Q28" i="2"/>
  <c r="Q121" i="2"/>
  <c r="Q37" i="2"/>
  <c r="Q33" i="2"/>
  <c r="Q103" i="2"/>
  <c r="Q31" i="2"/>
  <c r="Q60" i="2"/>
  <c r="Q87" i="2"/>
  <c r="Q120" i="2"/>
  <c r="K28" i="2"/>
  <c r="K72" i="2"/>
  <c r="K132" i="2"/>
  <c r="K33" i="2"/>
  <c r="K93" i="2"/>
  <c r="K134" i="2"/>
  <c r="K15" i="2"/>
  <c r="K75" i="2"/>
  <c r="K39" i="2"/>
  <c r="K21" i="2"/>
  <c r="K41" i="2"/>
  <c r="K61" i="2"/>
  <c r="K81" i="2"/>
  <c r="K101" i="2"/>
  <c r="K121" i="2"/>
  <c r="K22" i="2"/>
  <c r="K42" i="2"/>
  <c r="K62" i="2"/>
  <c r="K82" i="2"/>
  <c r="K102" i="2"/>
  <c r="K122" i="2"/>
  <c r="K24" i="2"/>
  <c r="K44" i="2"/>
  <c r="K64" i="2"/>
  <c r="K84" i="2"/>
  <c r="K104" i="2"/>
  <c r="K124" i="2"/>
  <c r="K5" i="2"/>
  <c r="K25" i="2"/>
  <c r="K45" i="2"/>
  <c r="K65" i="2"/>
  <c r="K85" i="2"/>
  <c r="K105" i="2"/>
  <c r="K125" i="2"/>
  <c r="K6" i="2"/>
  <c r="K26" i="2"/>
  <c r="K46" i="2"/>
  <c r="K66" i="2"/>
  <c r="K86" i="2"/>
  <c r="K106" i="2"/>
  <c r="K126" i="2"/>
  <c r="K7" i="2"/>
  <c r="K27" i="2"/>
  <c r="K47" i="2"/>
  <c r="K67" i="2"/>
  <c r="K87" i="2"/>
  <c r="K107" i="2"/>
  <c r="K127" i="2"/>
  <c r="K83" i="2"/>
  <c r="K48" i="2"/>
  <c r="K108" i="2"/>
  <c r="K128" i="2"/>
  <c r="K9" i="2"/>
  <c r="K29" i="2"/>
  <c r="K49" i="2"/>
  <c r="K69" i="2"/>
  <c r="K89" i="2"/>
  <c r="K109" i="2"/>
  <c r="K129" i="2"/>
  <c r="K10" i="2"/>
  <c r="K30" i="2"/>
  <c r="K50" i="2"/>
  <c r="K70" i="2"/>
  <c r="K90" i="2"/>
  <c r="K110" i="2"/>
  <c r="K130" i="2"/>
  <c r="K11" i="2"/>
  <c r="K31" i="2"/>
  <c r="K51" i="2"/>
  <c r="K71" i="2"/>
  <c r="K91" i="2"/>
  <c r="K111" i="2"/>
  <c r="K131" i="2"/>
  <c r="K123" i="2"/>
  <c r="K12" i="2"/>
  <c r="K95" i="2"/>
  <c r="K36" i="2"/>
  <c r="K76" i="2"/>
  <c r="K96" i="2"/>
  <c r="K116" i="2"/>
  <c r="K136" i="2"/>
  <c r="K63" i="2"/>
  <c r="K8" i="2"/>
  <c r="K32" i="2"/>
  <c r="K92" i="2"/>
  <c r="K53" i="2"/>
  <c r="K133" i="2"/>
  <c r="K14" i="2"/>
  <c r="K54" i="2"/>
  <c r="K94" i="2"/>
  <c r="K35" i="2"/>
  <c r="K115" i="2"/>
  <c r="K16" i="2"/>
  <c r="K17" i="2"/>
  <c r="K37" i="2"/>
  <c r="K57" i="2"/>
  <c r="K77" i="2"/>
  <c r="K97" i="2"/>
  <c r="K117" i="2"/>
  <c r="K23" i="2"/>
  <c r="K103" i="2"/>
  <c r="K68" i="2"/>
  <c r="K112" i="2"/>
  <c r="K13" i="2"/>
  <c r="K113" i="2"/>
  <c r="K74" i="2"/>
  <c r="K55" i="2"/>
  <c r="K135" i="2"/>
  <c r="K56" i="2"/>
  <c r="K18" i="2"/>
  <c r="K38" i="2"/>
  <c r="K58" i="2"/>
  <c r="K78" i="2"/>
  <c r="K98" i="2"/>
  <c r="K118" i="2"/>
  <c r="K43" i="2"/>
  <c r="K88" i="2"/>
  <c r="K52" i="2"/>
  <c r="K73" i="2"/>
  <c r="K34" i="2"/>
  <c r="K114" i="2"/>
  <c r="K19" i="2"/>
  <c r="K59" i="2"/>
  <c r="K79" i="2"/>
  <c r="K99" i="2"/>
  <c r="K119" i="2"/>
  <c r="K20" i="2"/>
  <c r="K40" i="2"/>
  <c r="K60" i="2"/>
  <c r="K80" i="2"/>
  <c r="K100" i="2"/>
</calcChain>
</file>

<file path=xl/sharedStrings.xml><?xml version="1.0" encoding="utf-8"?>
<sst xmlns="http://schemas.openxmlformats.org/spreadsheetml/2006/main" count="14" uniqueCount="6">
  <si>
    <t>X</t>
  </si>
  <si>
    <t>Y</t>
  </si>
  <si>
    <t>Z</t>
  </si>
  <si>
    <t>Kugler Bench Side</t>
  </si>
  <si>
    <t>Aisle Side</t>
  </si>
  <si>
    <t>Magnet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</si>
</sst>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Locations'!$O$7:$O$136</c:f>
              <c:numCache>
                <c:formatCode>0</c:formatCode>
                <c:ptCount val="130"/>
                <c:pt idx="0">
                  <c:v>3.0005939349712154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7.0017996432336007</c:v>
                </c:pt>
                <c:pt idx="6">
                  <c:v>8.0020980296764783</c:v>
                </c:pt>
                <c:pt idx="7">
                  <c:v>9.0024029027811565</c:v>
                </c:pt>
                <c:pt idx="8">
                  <c:v>10.002688315900429</c:v>
                </c:pt>
                <c:pt idx="9">
                  <c:v>11.002989945674209</c:v>
                </c:pt>
                <c:pt idx="10">
                  <c:v>12.003288332117085</c:v>
                </c:pt>
                <c:pt idx="11">
                  <c:v>13.003589961890862</c:v>
                </c:pt>
                <c:pt idx="12">
                  <c:v>14.003875780426497</c:v>
                </c:pt>
                <c:pt idx="13">
                  <c:v>15.004186734776615</c:v>
                </c:pt>
                <c:pt idx="14">
                  <c:v>16.004485121219496</c:v>
                </c:pt>
                <c:pt idx="15">
                  <c:v>17.004777021000567</c:v>
                </c:pt>
                <c:pt idx="16">
                  <c:v>18.005091218681585</c:v>
                </c:pt>
                <c:pt idx="17">
                  <c:v>19.005373793886321</c:v>
                </c:pt>
                <c:pt idx="18">
                  <c:v>20.005678261574637</c:v>
                </c:pt>
                <c:pt idx="19">
                  <c:v>21.005976648017516</c:v>
                </c:pt>
                <c:pt idx="20">
                  <c:v>22.006268953214953</c:v>
                </c:pt>
                <c:pt idx="21">
                  <c:v>23.006570177572364</c:v>
                </c:pt>
                <c:pt idx="22">
                  <c:v>24.006871807346144</c:v>
                </c:pt>
                <c:pt idx="23">
                  <c:v>25.007166950458117</c:v>
                </c:pt>
                <c:pt idx="24">
                  <c:v>26.007462093570098</c:v>
                </c:pt>
                <c:pt idx="25">
                  <c:v>27.007754398767531</c:v>
                </c:pt>
                <c:pt idx="26">
                  <c:v>28.008062109786749</c:v>
                </c:pt>
                <c:pt idx="27">
                  <c:v>29.008360496229624</c:v>
                </c:pt>
                <c:pt idx="28">
                  <c:v>30.008658882672503</c:v>
                </c:pt>
                <c:pt idx="29">
                  <c:v>31.008950782453581</c:v>
                </c:pt>
                <c:pt idx="30">
                  <c:v>32.009255655558256</c:v>
                </c:pt>
                <c:pt idx="31">
                  <c:v>33.009547555339331</c:v>
                </c:pt>
                <c:pt idx="32">
                  <c:v>34.009852428444013</c:v>
                </c:pt>
                <c:pt idx="33">
                  <c:v>35.010153652801428</c:v>
                </c:pt>
                <c:pt idx="34">
                  <c:v>36.010445957998861</c:v>
                </c:pt>
                <c:pt idx="35">
                  <c:v>37.010747587772642</c:v>
                </c:pt>
                <c:pt idx="36">
                  <c:v>38.011042730884618</c:v>
                </c:pt>
                <c:pt idx="37">
                  <c:v>39.01134111732749</c:v>
                </c:pt>
                <c:pt idx="38">
                  <c:v>40.011633017108572</c:v>
                </c:pt>
                <c:pt idx="39">
                  <c:v>41.011935052298711</c:v>
                </c:pt>
                <c:pt idx="40">
                  <c:v>42.012239114570662</c:v>
                </c:pt>
                <c:pt idx="41">
                  <c:v>43.012531014351744</c:v>
                </c:pt>
                <c:pt idx="42">
                  <c:v>44.01283102246007</c:v>
                </c:pt>
                <c:pt idx="43">
                  <c:v>45.013131030568395</c:v>
                </c:pt>
                <c:pt idx="44">
                  <c:v>46.013426984513103</c:v>
                </c:pt>
                <c:pt idx="45">
                  <c:v>47.013726992621422</c:v>
                </c:pt>
                <c:pt idx="46">
                  <c:v>48.014022946566129</c:v>
                </c:pt>
                <c:pt idx="47">
                  <c:v>49.014322954674455</c:v>
                </c:pt>
                <c:pt idx="48">
                  <c:v>50.014622962782774</c:v>
                </c:pt>
                <c:pt idx="49">
                  <c:v>51.014922970891107</c:v>
                </c:pt>
                <c:pt idx="50">
                  <c:v>52.015214870672182</c:v>
                </c:pt>
                <c:pt idx="51">
                  <c:v>53.015510824616882</c:v>
                </c:pt>
                <c:pt idx="52">
                  <c:v>54.015810832725215</c:v>
                </c:pt>
                <c:pt idx="53">
                  <c:v>55.016114894997159</c:v>
                </c:pt>
                <c:pt idx="54">
                  <c:v>56.016410848941867</c:v>
                </c:pt>
                <c:pt idx="55">
                  <c:v>57.016710857050192</c:v>
                </c:pt>
                <c:pt idx="56">
                  <c:v>58.017006810994893</c:v>
                </c:pt>
                <c:pt idx="57">
                  <c:v>59.0173027649396</c:v>
                </c:pt>
                <c:pt idx="58">
                  <c:v>60.017602773047919</c:v>
                </c:pt>
                <c:pt idx="59">
                  <c:v>61.017898726992627</c:v>
                </c:pt>
                <c:pt idx="60">
                  <c:v>62.018198735100952</c:v>
                </c:pt>
                <c:pt idx="61">
                  <c:v>63.018494689045653</c:v>
                </c:pt>
                <c:pt idx="62">
                  <c:v>64.018794697153993</c:v>
                </c:pt>
                <c:pt idx="63">
                  <c:v>65.019094705262305</c:v>
                </c:pt>
                <c:pt idx="64">
                  <c:v>66.019394713370644</c:v>
                </c:pt>
                <c:pt idx="65">
                  <c:v>67.019694721478956</c:v>
                </c:pt>
                <c:pt idx="66">
                  <c:v>68.019986621260031</c:v>
                </c:pt>
                <c:pt idx="67">
                  <c:v>69.020290683531996</c:v>
                </c:pt>
                <c:pt idx="68">
                  <c:v>70.020586637476697</c:v>
                </c:pt>
                <c:pt idx="69">
                  <c:v>71.020878537257758</c:v>
                </c:pt>
                <c:pt idx="70">
                  <c:v>72.021186653693348</c:v>
                </c:pt>
                <c:pt idx="71">
                  <c:v>73.021482607638049</c:v>
                </c:pt>
                <c:pt idx="72">
                  <c:v>74.021774507419124</c:v>
                </c:pt>
                <c:pt idx="73">
                  <c:v>75.022078569691075</c:v>
                </c:pt>
                <c:pt idx="74">
                  <c:v>76.02237046947215</c:v>
                </c:pt>
                <c:pt idx="75">
                  <c:v>77.022678585907727</c:v>
                </c:pt>
                <c:pt idx="76">
                  <c:v>78.022970485688802</c:v>
                </c:pt>
                <c:pt idx="77">
                  <c:v>79.023278602124392</c:v>
                </c:pt>
                <c:pt idx="78">
                  <c:v>80.023570501905454</c:v>
                </c:pt>
                <c:pt idx="79">
                  <c:v>81.023870510013779</c:v>
                </c:pt>
                <c:pt idx="80">
                  <c:v>82.024166463958494</c:v>
                </c:pt>
                <c:pt idx="81">
                  <c:v>83.024470526230445</c:v>
                </c:pt>
                <c:pt idx="82">
                  <c:v>84.024766480175145</c:v>
                </c:pt>
                <c:pt idx="83">
                  <c:v>85.025058379956207</c:v>
                </c:pt>
                <c:pt idx="84">
                  <c:v>86.025366496391797</c:v>
                </c:pt>
                <c:pt idx="85">
                  <c:v>87.025662450336483</c:v>
                </c:pt>
                <c:pt idx="86">
                  <c:v>88.025950295953933</c:v>
                </c:pt>
                <c:pt idx="87">
                  <c:v>89.026250304062273</c:v>
                </c:pt>
                <c:pt idx="88">
                  <c:v>90.026554366334224</c:v>
                </c:pt>
                <c:pt idx="89">
                  <c:v>91.026850320278939</c:v>
                </c:pt>
                <c:pt idx="90">
                  <c:v>92.027146274223639</c:v>
                </c:pt>
                <c:pt idx="91">
                  <c:v>93.027446282331951</c:v>
                </c:pt>
                <c:pt idx="92">
                  <c:v>94.027738182113026</c:v>
                </c:pt>
                <c:pt idx="93">
                  <c:v>95.028042244384977</c:v>
                </c:pt>
                <c:pt idx="94">
                  <c:v>96.028342252493317</c:v>
                </c:pt>
                <c:pt idx="95">
                  <c:v>97.028638206438004</c:v>
                </c:pt>
                <c:pt idx="96">
                  <c:v>98.028938214546343</c:v>
                </c:pt>
                <c:pt idx="97">
                  <c:v>99.029234168491044</c:v>
                </c:pt>
                <c:pt idx="98">
                  <c:v>100.02953417659937</c:v>
                </c:pt>
                <c:pt idx="99">
                  <c:v>101.02982607638043</c:v>
                </c:pt>
                <c:pt idx="100">
                  <c:v>102.03013419281602</c:v>
                </c:pt>
                <c:pt idx="101">
                  <c:v>103.03042203843347</c:v>
                </c:pt>
                <c:pt idx="102">
                  <c:v>104.03072610070544</c:v>
                </c:pt>
                <c:pt idx="103">
                  <c:v>105.03102205465014</c:v>
                </c:pt>
                <c:pt idx="104">
                  <c:v>106.03132206275845</c:v>
                </c:pt>
                <c:pt idx="105">
                  <c:v>107.03162612503041</c:v>
                </c:pt>
                <c:pt idx="106">
                  <c:v>108.03191802481147</c:v>
                </c:pt>
                <c:pt idx="107">
                  <c:v>109.03221803291981</c:v>
                </c:pt>
                <c:pt idx="108">
                  <c:v>110.0325139868645</c:v>
                </c:pt>
                <c:pt idx="109">
                  <c:v>111.0328099408092</c:v>
                </c:pt>
                <c:pt idx="110">
                  <c:v>112.03311805724479</c:v>
                </c:pt>
                <c:pt idx="111">
                  <c:v>113.03340995702587</c:v>
                </c:pt>
                <c:pt idx="112">
                  <c:v>114.03371807346146</c:v>
                </c:pt>
                <c:pt idx="113">
                  <c:v>115.03400997324252</c:v>
                </c:pt>
                <c:pt idx="114">
                  <c:v>116.03430998135084</c:v>
                </c:pt>
                <c:pt idx="115">
                  <c:v>117.03460593529555</c:v>
                </c:pt>
                <c:pt idx="116">
                  <c:v>118.03490188924025</c:v>
                </c:pt>
                <c:pt idx="117">
                  <c:v>119.03520595151221</c:v>
                </c:pt>
                <c:pt idx="118">
                  <c:v>120.03550190545691</c:v>
                </c:pt>
                <c:pt idx="119">
                  <c:v>121.03579380523797</c:v>
                </c:pt>
                <c:pt idx="120">
                  <c:v>122.03610192167356</c:v>
                </c:pt>
                <c:pt idx="121">
                  <c:v>123.03639382145464</c:v>
                </c:pt>
                <c:pt idx="122">
                  <c:v>124.03668977539934</c:v>
                </c:pt>
                <c:pt idx="123">
                  <c:v>125.03698572934404</c:v>
                </c:pt>
                <c:pt idx="124">
                  <c:v>126.03728573745236</c:v>
                </c:pt>
                <c:pt idx="125">
                  <c:v>127.03758979972432</c:v>
                </c:pt>
                <c:pt idx="126">
                  <c:v>128.03817157220465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</c:numCache>
            </c:numRef>
          </c:xVal>
          <c:yVal>
            <c:numRef>
              <c:f>'Y Locations'!$Q$7:$Q$136</c:f>
              <c:numCache>
                <c:formatCode>0</c:formatCode>
                <c:ptCount val="130"/>
                <c:pt idx="0">
                  <c:v>-28.752544659150995</c:v>
                </c:pt>
                <c:pt idx="1">
                  <c:v>-25.608842802333982</c:v>
                </c:pt>
                <c:pt idx="2">
                  <c:v>69.091249999994176</c:v>
                </c:pt>
                <c:pt idx="3">
                  <c:v>-53.465000000004778</c:v>
                </c:pt>
                <c:pt idx="4">
                  <c:v>36.87875000000102</c:v>
                </c:pt>
                <c:pt idx="5">
                  <c:v>-25.077500000004164</c:v>
                </c:pt>
                <c:pt idx="6">
                  <c:v>24.365968805738675</c:v>
                </c:pt>
                <c:pt idx="7">
                  <c:v>-31.990327817132837</c:v>
                </c:pt>
                <c:pt idx="8">
                  <c:v>39.153374546438258</c:v>
                </c:pt>
                <c:pt idx="9">
                  <c:v>-28.50292004935708</c:v>
                </c:pt>
                <c:pt idx="10">
                  <c:v>63.740782820988585</c:v>
                </c:pt>
                <c:pt idx="11">
                  <c:v>-11.215513801889319</c:v>
                </c:pt>
                <c:pt idx="12">
                  <c:v>-5.3718109315412441</c:v>
                </c:pt>
                <c:pt idx="13">
                  <c:v>-15.328105590685913</c:v>
                </c:pt>
                <c:pt idx="14">
                  <c:v>-12.084404177303938</c:v>
                </c:pt>
                <c:pt idx="15">
                  <c:v>8.1592991998094497</c:v>
                </c:pt>
                <c:pt idx="16">
                  <c:v>-14.196996409529341</c:v>
                </c:pt>
                <c:pt idx="17">
                  <c:v>3.7467044970870016</c:v>
                </c:pt>
                <c:pt idx="18">
                  <c:v>1.2904103447059638</c:v>
                </c:pt>
                <c:pt idx="19">
                  <c:v>5.5341127716336205</c:v>
                </c:pt>
                <c:pt idx="20">
                  <c:v>3.177816148749943</c:v>
                </c:pt>
                <c:pt idx="21">
                  <c:v>-1.8784795239435006</c:v>
                </c:pt>
                <c:pt idx="22">
                  <c:v>-19.534776590247642</c:v>
                </c:pt>
                <c:pt idx="23">
                  <c:v>-19.991073719895542</c:v>
                </c:pt>
                <c:pt idx="24">
                  <c:v>-3.6473698360132678</c:v>
                </c:pt>
                <c:pt idx="25">
                  <c:v>-14.403665952121127</c:v>
                </c:pt>
                <c:pt idx="26">
                  <c:v>-9.6599616248018823</c:v>
                </c:pt>
                <c:pt idx="27">
                  <c:v>-57.21625970465896</c:v>
                </c:pt>
                <c:pt idx="28">
                  <c:v>6.027443672460798</c:v>
                </c:pt>
                <c:pt idx="29">
                  <c:v>-44.128852950418057</c:v>
                </c:pt>
                <c:pt idx="30">
                  <c:v>40.814851440238215</c:v>
                </c:pt>
                <c:pt idx="31">
                  <c:v>-24.841446196184506</c:v>
                </c:pt>
                <c:pt idx="32">
                  <c:v>44.902258194478769</c:v>
                </c:pt>
                <c:pt idx="33">
                  <c:v>-11.854039441946927</c:v>
                </c:pt>
                <c:pt idx="34">
                  <c:v>19.509663491747663</c:v>
                </c:pt>
                <c:pt idx="35">
                  <c:v>-31.866632180940144</c:v>
                </c:pt>
                <c:pt idx="36">
                  <c:v>-3.5829293105889466</c:v>
                </c:pt>
                <c:pt idx="37">
                  <c:v>-7.779225426703567</c:v>
                </c:pt>
                <c:pt idx="38">
                  <c:v>22.574477950421432</c:v>
                </c:pt>
                <c:pt idx="39">
                  <c:v>-30.191817658920741</c:v>
                </c:pt>
                <c:pt idx="40">
                  <c:v>47.151885148081369</c:v>
                </c:pt>
                <c:pt idx="41">
                  <c:v>-24.204412361653215</c:v>
                </c:pt>
                <c:pt idx="42">
                  <c:v>13.169292029009828</c:v>
                </c:pt>
                <c:pt idx="43">
                  <c:v>-14.317004847263391</c:v>
                </c:pt>
                <c:pt idx="44">
                  <c:v>33.726698276478139</c:v>
                </c:pt>
                <c:pt idx="45">
                  <c:v>-17.929597966330039</c:v>
                </c:pt>
                <c:pt idx="46">
                  <c:v>-1.435894842598465</c:v>
                </c:pt>
                <c:pt idx="47">
                  <c:v>-8.8421910854014154</c:v>
                </c:pt>
                <c:pt idx="48">
                  <c:v>8.3115120383264873</c:v>
                </c:pt>
                <c:pt idx="49">
                  <c:v>-13.454784837935904</c:v>
                </c:pt>
                <c:pt idx="50">
                  <c:v>-15.51108171419485</c:v>
                </c:pt>
                <c:pt idx="51">
                  <c:v>-7.8673773235467159</c:v>
                </c:pt>
                <c:pt idx="52">
                  <c:v>2.3663264336504355</c:v>
                </c:pt>
                <c:pt idx="53">
                  <c:v>-12.079970442619071</c:v>
                </c:pt>
                <c:pt idx="54">
                  <c:v>1.6637320476576232</c:v>
                </c:pt>
                <c:pt idx="55">
                  <c:v>-19.8925641951461</c:v>
                </c:pt>
                <c:pt idx="56">
                  <c:v>11.181138928580625</c:v>
                </c:pt>
                <c:pt idx="57">
                  <c:v>-24.535157314212835</c:v>
                </c:pt>
                <c:pt idx="58">
                  <c:v>2.1385464429730003</c:v>
                </c:pt>
                <c:pt idx="59">
                  <c:v>-27.217750433282717</c:v>
                </c:pt>
                <c:pt idx="60">
                  <c:v>-11.77404667609451</c:v>
                </c:pt>
                <c:pt idx="61">
                  <c:v>-28.930343552357343</c:v>
                </c:pt>
                <c:pt idx="62">
                  <c:v>-1.8766397951645786</c:v>
                </c:pt>
                <c:pt idx="63">
                  <c:v>-9.8429366714236082</c:v>
                </c:pt>
                <c:pt idx="64">
                  <c:v>19.810766452307142</c:v>
                </c:pt>
                <c:pt idx="65">
                  <c:v>-14.955530423960482</c:v>
                </c:pt>
                <c:pt idx="66">
                  <c:v>18.088172699766272</c:v>
                </c:pt>
                <c:pt idx="67">
                  <c:v>32.361877090429864</c:v>
                </c:pt>
                <c:pt idx="68">
                  <c:v>-9.6244204193046059</c:v>
                </c:pt>
                <c:pt idx="69">
                  <c:v>0.88928333789615444</c:v>
                </c:pt>
                <c:pt idx="70">
                  <c:v>-26.807012271446531</c:v>
                </c:pt>
                <c:pt idx="71">
                  <c:v>-25.393310414638634</c:v>
                </c:pt>
                <c:pt idx="72">
                  <c:v>-28.149606657443542</c:v>
                </c:pt>
                <c:pt idx="73">
                  <c:v>-9.785902266789126</c:v>
                </c:pt>
                <c:pt idx="74">
                  <c:v>18.557800223489068</c:v>
                </c:pt>
                <c:pt idx="75">
                  <c:v>11.691504614150057</c:v>
                </c:pt>
                <c:pt idx="76">
                  <c:v>-1.4647935290482312</c:v>
                </c:pt>
                <c:pt idx="77">
                  <c:v>-9.2310891383886968</c:v>
                </c:pt>
                <c:pt idx="78">
                  <c:v>8.6926127184158961</c:v>
                </c:pt>
                <c:pt idx="79">
                  <c:v>-11.833682890924672</c:v>
                </c:pt>
                <c:pt idx="80">
                  <c:v>-8.4799797671859238</c:v>
                </c:pt>
                <c:pt idx="81">
                  <c:v>-3.3462760099875482</c:v>
                </c:pt>
                <c:pt idx="82">
                  <c:v>-5.1225735197201594</c:v>
                </c:pt>
                <c:pt idx="83">
                  <c:v>-19.438869762527965</c:v>
                </c:pt>
                <c:pt idx="84">
                  <c:v>1.9748346281282245</c:v>
                </c:pt>
                <c:pt idx="85">
                  <c:v>-28.681463515068362</c:v>
                </c:pt>
                <c:pt idx="86">
                  <c:v>12.992240242132256</c:v>
                </c:pt>
                <c:pt idx="87">
                  <c:v>-5.5940547337405313</c:v>
                </c:pt>
                <c:pt idx="88">
                  <c:v>15.549648389989084</c:v>
                </c:pt>
                <c:pt idx="89">
                  <c:v>-10.506649119733837</c:v>
                </c:pt>
                <c:pt idx="90">
                  <c:v>32.737054637453525</c:v>
                </c:pt>
                <c:pt idx="91">
                  <c:v>-18.049241605348513</c:v>
                </c:pt>
                <c:pt idx="92">
                  <c:v>30.434461518390577</c:v>
                </c:pt>
                <c:pt idx="93">
                  <c:v>-31.531834090958576</c:v>
                </c:pt>
                <c:pt idx="94">
                  <c:v>25.511868399320232</c:v>
                </c:pt>
                <c:pt idx="95">
                  <c:v>-27.944428476953924</c:v>
                </c:pt>
                <c:pt idx="96">
                  <c:v>29.269275280248131</c:v>
                </c:pt>
                <c:pt idx="97">
                  <c:v>-30.047021596024447</c:v>
                </c:pt>
                <c:pt idx="98">
                  <c:v>6.2066821611752996</c:v>
                </c:pt>
                <c:pt idx="99">
                  <c:v>-22.869614715091018</c:v>
                </c:pt>
                <c:pt idx="100">
                  <c:v>0.56408967556685852</c:v>
                </c:pt>
                <c:pt idx="101">
                  <c:v>-28.782208467626027</c:v>
                </c:pt>
                <c:pt idx="102">
                  <c:v>-3.9385034435122819</c:v>
                </c:pt>
                <c:pt idx="103">
                  <c:v>-14.894800953231318</c:v>
                </c:pt>
                <c:pt idx="104">
                  <c:v>-1.2410971960428476</c:v>
                </c:pt>
                <c:pt idx="105">
                  <c:v>-16.297394072307021</c:v>
                </c:pt>
                <c:pt idx="106">
                  <c:v>0.8263084179625011</c:v>
                </c:pt>
                <c:pt idx="107">
                  <c:v>-21.189987191382052</c:v>
                </c:pt>
                <c:pt idx="108">
                  <c:v>-3.3362840676451242</c:v>
                </c:pt>
                <c:pt idx="109">
                  <c:v>-7.7725803104432707</c:v>
                </c:pt>
                <c:pt idx="110">
                  <c:v>16.711123446743763</c:v>
                </c:pt>
                <c:pt idx="111">
                  <c:v>-9.0651746964386177</c:v>
                </c:pt>
                <c:pt idx="112">
                  <c:v>-9.901470305782091</c:v>
                </c:pt>
                <c:pt idx="113">
                  <c:v>-15.777768448971766</c:v>
                </c:pt>
                <c:pt idx="114">
                  <c:v>9.4559359416748094</c:v>
                </c:pt>
                <c:pt idx="115">
                  <c:v>-1.260360934590242</c:v>
                </c:pt>
                <c:pt idx="116">
                  <c:v>13.683342822609784</c:v>
                </c:pt>
                <c:pt idx="117">
                  <c:v>-9.1929534202008085</c:v>
                </c:pt>
                <c:pt idx="118">
                  <c:v>-10.729250929928298</c:v>
                </c:pt>
                <c:pt idx="119">
                  <c:v>-5.8955471727256672</c:v>
                </c:pt>
                <c:pt idx="120">
                  <c:v>12.458157217925574</c:v>
                </c:pt>
                <c:pt idx="121">
                  <c:v>0.89185907473459025</c:v>
                </c:pt>
                <c:pt idx="122">
                  <c:v>7.5955634653969959</c:v>
                </c:pt>
                <c:pt idx="123">
                  <c:v>23.479267222596967</c:v>
                </c:pt>
                <c:pt idx="124">
                  <c:v>-24.267029020206472</c:v>
                </c:pt>
                <c:pt idx="125">
                  <c:v>8.7566741035281446</c:v>
                </c:pt>
                <c:pt idx="126">
                  <c:v>116.91037659378696</c:v>
                </c:pt>
                <c:pt idx="127">
                  <c:v>38.214035691847286</c:v>
                </c:pt>
                <c:pt idx="128">
                  <c:v>-8.4100000000032367</c:v>
                </c:pt>
                <c:pt idx="129">
                  <c:v>-6.9962500000022771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C8-4376-A985-CC412E98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878160"/>
        <c:axId val="1826878640"/>
      </c:scatterChart>
      <c:valAx>
        <c:axId val="182687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640"/>
        <c:crosses val="autoZero"/>
        <c:crossBetween val="midCat"/>
      </c:valAx>
      <c:valAx>
        <c:axId val="182687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C1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3175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Locations'!$O$10:$O$37</c:f>
              <c:numCache>
                <c:formatCode>0</c:formatCode>
                <c:ptCount val="28"/>
                <c:pt idx="0">
                  <c:v>5</c:v>
                </c:pt>
                <c:pt idx="1">
                  <c:v>6</c:v>
                </c:pt>
                <c:pt idx="2">
                  <c:v>7.0017996432336007</c:v>
                </c:pt>
                <c:pt idx="3">
                  <c:v>8.0020980296764783</c:v>
                </c:pt>
                <c:pt idx="4">
                  <c:v>9.0024029027811565</c:v>
                </c:pt>
                <c:pt idx="5">
                  <c:v>10.002688315900429</c:v>
                </c:pt>
                <c:pt idx="6">
                  <c:v>11.002989945674209</c:v>
                </c:pt>
                <c:pt idx="7">
                  <c:v>12.003288332117085</c:v>
                </c:pt>
                <c:pt idx="8">
                  <c:v>13.003589961890862</c:v>
                </c:pt>
                <c:pt idx="9">
                  <c:v>14.003875780426497</c:v>
                </c:pt>
                <c:pt idx="10">
                  <c:v>15.004186734776615</c:v>
                </c:pt>
                <c:pt idx="11">
                  <c:v>16.004485121219496</c:v>
                </c:pt>
                <c:pt idx="12">
                  <c:v>17.004777021000567</c:v>
                </c:pt>
                <c:pt idx="13">
                  <c:v>18.005091218681585</c:v>
                </c:pt>
                <c:pt idx="14">
                  <c:v>19.005373793886321</c:v>
                </c:pt>
                <c:pt idx="15">
                  <c:v>20.005678261574637</c:v>
                </c:pt>
                <c:pt idx="16">
                  <c:v>21.005976648017516</c:v>
                </c:pt>
                <c:pt idx="17">
                  <c:v>22.006268953214953</c:v>
                </c:pt>
                <c:pt idx="18">
                  <c:v>23.006570177572364</c:v>
                </c:pt>
                <c:pt idx="19">
                  <c:v>24.006871807346144</c:v>
                </c:pt>
                <c:pt idx="20">
                  <c:v>25.007166950458117</c:v>
                </c:pt>
                <c:pt idx="21">
                  <c:v>26.007462093570098</c:v>
                </c:pt>
                <c:pt idx="22">
                  <c:v>27.007754398767531</c:v>
                </c:pt>
                <c:pt idx="23">
                  <c:v>28.008062109786749</c:v>
                </c:pt>
                <c:pt idx="24">
                  <c:v>29.008360496229624</c:v>
                </c:pt>
                <c:pt idx="25">
                  <c:v>30.008658882672503</c:v>
                </c:pt>
                <c:pt idx="26">
                  <c:v>31.008950782453581</c:v>
                </c:pt>
                <c:pt idx="27">
                  <c:v>32.009255655558256</c:v>
                </c:pt>
              </c:numCache>
            </c:numRef>
          </c:xVal>
          <c:yVal>
            <c:numRef>
              <c:f>'Y Locations'!$P$10:$P$37</c:f>
              <c:numCache>
                <c:formatCode>0</c:formatCode>
                <c:ptCount val="28"/>
                <c:pt idx="0">
                  <c:v>11.401060606004876</c:v>
                </c:pt>
                <c:pt idx="1">
                  <c:v>-9.5989393939817091</c:v>
                </c:pt>
                <c:pt idx="2">
                  <c:v>-6.2489393939699767</c:v>
                </c:pt>
                <c:pt idx="3">
                  <c:v>4.6010606060065129</c:v>
                </c:pt>
                <c:pt idx="4">
                  <c:v>-6.6989393939707043</c:v>
                </c:pt>
                <c:pt idx="5">
                  <c:v>-3.4589393939938873</c:v>
                </c:pt>
                <c:pt idx="6">
                  <c:v>-6.0589393939949332</c:v>
                </c:pt>
                <c:pt idx="7">
                  <c:v>-4.6989393939895763</c:v>
                </c:pt>
                <c:pt idx="8">
                  <c:v>-5.3589393939716956</c:v>
                </c:pt>
                <c:pt idx="9">
                  <c:v>9.4010606060237478</c:v>
                </c:pt>
                <c:pt idx="10">
                  <c:v>-8.0989393939887577</c:v>
                </c:pt>
                <c:pt idx="11">
                  <c:v>15.901060606012152</c:v>
                </c:pt>
                <c:pt idx="12">
                  <c:v>-6.098939393979208</c:v>
                </c:pt>
                <c:pt idx="13">
                  <c:v>11.101060606023339</c:v>
                </c:pt>
                <c:pt idx="14">
                  <c:v>4.0410606060277132</c:v>
                </c:pt>
                <c:pt idx="15">
                  <c:v>6.9010606060260216</c:v>
                </c:pt>
                <c:pt idx="16">
                  <c:v>-6.9989393939806632</c:v>
                </c:pt>
                <c:pt idx="17">
                  <c:v>9.3010606060204282</c:v>
                </c:pt>
                <c:pt idx="18">
                  <c:v>-3.5989393939814818</c:v>
                </c:pt>
                <c:pt idx="19">
                  <c:v>11.541060606020892</c:v>
                </c:pt>
                <c:pt idx="20">
                  <c:v>1.1010606060324335</c:v>
                </c:pt>
                <c:pt idx="21">
                  <c:v>3.8010606060083774</c:v>
                </c:pt>
                <c:pt idx="22">
                  <c:v>2.4010606060187456</c:v>
                </c:pt>
                <c:pt idx="23">
                  <c:v>-5.5589393939783349</c:v>
                </c:pt>
                <c:pt idx="24">
                  <c:v>-10.698939393989804</c:v>
                </c:pt>
                <c:pt idx="25">
                  <c:v>-9.5989393939817091</c:v>
                </c:pt>
                <c:pt idx="26">
                  <c:v>-6.1989393939825277</c:v>
                </c:pt>
                <c:pt idx="27">
                  <c:v>-1.6989393939752517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1A-4198-9FF6-30805179A531}"/>
            </c:ext>
          </c:extLst>
        </c:ser>
        <c:ser>
          <c:idx val="0"/>
          <c:order val="1"/>
          <c:tx>
            <c:v>C2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Locations'!$O$38:$O$70</c:f>
              <c:numCache>
                <c:formatCode>0</c:formatCode>
                <c:ptCount val="33"/>
                <c:pt idx="0">
                  <c:v>33.009547555339331</c:v>
                </c:pt>
                <c:pt idx="1">
                  <c:v>34.009852428444013</c:v>
                </c:pt>
                <c:pt idx="2">
                  <c:v>35.010153652801428</c:v>
                </c:pt>
                <c:pt idx="3">
                  <c:v>36.010445957998861</c:v>
                </c:pt>
                <c:pt idx="4">
                  <c:v>37.010747587772642</c:v>
                </c:pt>
                <c:pt idx="5">
                  <c:v>38.011042730884618</c:v>
                </c:pt>
                <c:pt idx="6">
                  <c:v>39.01134111732749</c:v>
                </c:pt>
                <c:pt idx="7">
                  <c:v>40.011633017108572</c:v>
                </c:pt>
                <c:pt idx="8">
                  <c:v>41.011935052298711</c:v>
                </c:pt>
                <c:pt idx="9">
                  <c:v>42.012239114570662</c:v>
                </c:pt>
                <c:pt idx="10">
                  <c:v>43.012531014351744</c:v>
                </c:pt>
                <c:pt idx="11">
                  <c:v>44.01283102246007</c:v>
                </c:pt>
                <c:pt idx="12">
                  <c:v>45.013131030568395</c:v>
                </c:pt>
                <c:pt idx="13">
                  <c:v>46.013426984513103</c:v>
                </c:pt>
                <c:pt idx="14">
                  <c:v>47.013726992621422</c:v>
                </c:pt>
                <c:pt idx="15">
                  <c:v>48.014022946566129</c:v>
                </c:pt>
                <c:pt idx="16">
                  <c:v>49.014322954674455</c:v>
                </c:pt>
                <c:pt idx="17">
                  <c:v>50.014622962782774</c:v>
                </c:pt>
                <c:pt idx="18">
                  <c:v>51.014922970891107</c:v>
                </c:pt>
                <c:pt idx="19">
                  <c:v>52.015214870672182</c:v>
                </c:pt>
                <c:pt idx="20">
                  <c:v>53.015510824616882</c:v>
                </c:pt>
                <c:pt idx="21">
                  <c:v>54.015810832725215</c:v>
                </c:pt>
                <c:pt idx="22">
                  <c:v>55.016114894997159</c:v>
                </c:pt>
                <c:pt idx="23">
                  <c:v>56.016410848941867</c:v>
                </c:pt>
                <c:pt idx="24">
                  <c:v>57.016710857050192</c:v>
                </c:pt>
                <c:pt idx="25">
                  <c:v>58.017006810994893</c:v>
                </c:pt>
                <c:pt idx="26">
                  <c:v>59.0173027649396</c:v>
                </c:pt>
                <c:pt idx="27">
                  <c:v>60.017602773047919</c:v>
                </c:pt>
                <c:pt idx="28">
                  <c:v>61.017898726992627</c:v>
                </c:pt>
                <c:pt idx="29">
                  <c:v>62.018198735100952</c:v>
                </c:pt>
                <c:pt idx="30">
                  <c:v>63.018494689045653</c:v>
                </c:pt>
                <c:pt idx="31">
                  <c:v>64.018794697153993</c:v>
                </c:pt>
                <c:pt idx="32">
                  <c:v>65.019094705262305</c:v>
                </c:pt>
              </c:numCache>
            </c:numRef>
          </c:xVal>
          <c:yVal>
            <c:numRef>
              <c:f>'Y Locations'!$P$38:$P$70</c:f>
              <c:numCache>
                <c:formatCode>0</c:formatCode>
                <c:ptCount val="33"/>
                <c:pt idx="0">
                  <c:v>-10.098939393969886</c:v>
                </c:pt>
                <c:pt idx="1">
                  <c:v>3.4410606060077953</c:v>
                </c:pt>
                <c:pt idx="2">
                  <c:v>7.2410606060202554</c:v>
                </c:pt>
                <c:pt idx="3">
                  <c:v>3.2010606060168811</c:v>
                </c:pt>
                <c:pt idx="4">
                  <c:v>2.5010606060220653</c:v>
                </c:pt>
                <c:pt idx="5">
                  <c:v>14.141060606021938</c:v>
                </c:pt>
                <c:pt idx="6">
                  <c:v>10.041060606027941</c:v>
                </c:pt>
                <c:pt idx="7">
                  <c:v>12.041060606009069</c:v>
                </c:pt>
                <c:pt idx="8">
                  <c:v>-4.498939393982937</c:v>
                </c:pt>
                <c:pt idx="9">
                  <c:v>14.341060606028577</c:v>
                </c:pt>
                <c:pt idx="10">
                  <c:v>-17.498939393988167</c:v>
                </c:pt>
                <c:pt idx="11">
                  <c:v>23.641060606024666</c:v>
                </c:pt>
                <c:pt idx="12">
                  <c:v>-17.498939393988167</c:v>
                </c:pt>
                <c:pt idx="13">
                  <c:v>13.341060606023802</c:v>
                </c:pt>
                <c:pt idx="14">
                  <c:v>-15.798939393988576</c:v>
                </c:pt>
                <c:pt idx="15">
                  <c:v>11.041060606032715</c:v>
                </c:pt>
                <c:pt idx="16">
                  <c:v>-10.498939393983164</c:v>
                </c:pt>
                <c:pt idx="17">
                  <c:v>12.041060606009069</c:v>
                </c:pt>
                <c:pt idx="18">
                  <c:v>-0.29893939398561997</c:v>
                </c:pt>
                <c:pt idx="19">
                  <c:v>17.201060606026886</c:v>
                </c:pt>
                <c:pt idx="20">
                  <c:v>-6.2989393939858473</c:v>
                </c:pt>
                <c:pt idx="21">
                  <c:v>1.901060606030569</c:v>
                </c:pt>
                <c:pt idx="22">
                  <c:v>-5.7989393939692491</c:v>
                </c:pt>
                <c:pt idx="23">
                  <c:v>-7.7989393939787988</c:v>
                </c:pt>
                <c:pt idx="24">
                  <c:v>-1.898939393981891</c:v>
                </c:pt>
                <c:pt idx="25">
                  <c:v>1.1410606060167083</c:v>
                </c:pt>
                <c:pt idx="26">
                  <c:v>0.50106060601251556</c:v>
                </c:pt>
                <c:pt idx="27">
                  <c:v>1.7410606060082046</c:v>
                </c:pt>
                <c:pt idx="28">
                  <c:v>2.0410606060181635</c:v>
                </c:pt>
                <c:pt idx="29">
                  <c:v>-9.1989393939684305</c:v>
                </c:pt>
                <c:pt idx="30">
                  <c:v>3.4010606060235204</c:v>
                </c:pt>
                <c:pt idx="31">
                  <c:v>-1.4989393939686124</c:v>
                </c:pt>
                <c:pt idx="32">
                  <c:v>4.9410606060291684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FC-4CA8-A31C-EA60AD9D5668}"/>
            </c:ext>
          </c:extLst>
        </c:ser>
        <c:ser>
          <c:idx val="2"/>
          <c:order val="2"/>
          <c:tx>
            <c:v>C3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Locations'!$O$71:$O$103</c:f>
              <c:numCache>
                <c:formatCode>0</c:formatCode>
                <c:ptCount val="33"/>
                <c:pt idx="0">
                  <c:v>66.019394713370644</c:v>
                </c:pt>
                <c:pt idx="1">
                  <c:v>67.019694721478956</c:v>
                </c:pt>
                <c:pt idx="2">
                  <c:v>68.019986621260031</c:v>
                </c:pt>
                <c:pt idx="3">
                  <c:v>69.020290683531996</c:v>
                </c:pt>
                <c:pt idx="4">
                  <c:v>70.020586637476697</c:v>
                </c:pt>
                <c:pt idx="5">
                  <c:v>71.020878537257758</c:v>
                </c:pt>
                <c:pt idx="6">
                  <c:v>72.021186653693348</c:v>
                </c:pt>
                <c:pt idx="7">
                  <c:v>73.021482607638049</c:v>
                </c:pt>
                <c:pt idx="8">
                  <c:v>74.021774507419124</c:v>
                </c:pt>
                <c:pt idx="9">
                  <c:v>75.022078569691075</c:v>
                </c:pt>
                <c:pt idx="10">
                  <c:v>76.02237046947215</c:v>
                </c:pt>
                <c:pt idx="11">
                  <c:v>77.022678585907727</c:v>
                </c:pt>
                <c:pt idx="12">
                  <c:v>78.022970485688802</c:v>
                </c:pt>
                <c:pt idx="13">
                  <c:v>79.023278602124392</c:v>
                </c:pt>
                <c:pt idx="14">
                  <c:v>80.023570501905454</c:v>
                </c:pt>
                <c:pt idx="15">
                  <c:v>81.023870510013779</c:v>
                </c:pt>
                <c:pt idx="16">
                  <c:v>82.024166463958494</c:v>
                </c:pt>
                <c:pt idx="17">
                  <c:v>83.024470526230445</c:v>
                </c:pt>
                <c:pt idx="18">
                  <c:v>84.024766480175145</c:v>
                </c:pt>
                <c:pt idx="19">
                  <c:v>85.025058379956207</c:v>
                </c:pt>
                <c:pt idx="20">
                  <c:v>86.025366496391797</c:v>
                </c:pt>
                <c:pt idx="21">
                  <c:v>87.025662450336483</c:v>
                </c:pt>
                <c:pt idx="22">
                  <c:v>88.025950295953933</c:v>
                </c:pt>
                <c:pt idx="23">
                  <c:v>89.026250304062273</c:v>
                </c:pt>
                <c:pt idx="24">
                  <c:v>90.026554366334224</c:v>
                </c:pt>
                <c:pt idx="25">
                  <c:v>91.026850320278939</c:v>
                </c:pt>
                <c:pt idx="26">
                  <c:v>92.027146274223639</c:v>
                </c:pt>
                <c:pt idx="27">
                  <c:v>93.027446282331951</c:v>
                </c:pt>
                <c:pt idx="28">
                  <c:v>94.027738182113026</c:v>
                </c:pt>
                <c:pt idx="29">
                  <c:v>95.028042244384977</c:v>
                </c:pt>
                <c:pt idx="30">
                  <c:v>96.028342252493317</c:v>
                </c:pt>
                <c:pt idx="31">
                  <c:v>97.028638206438004</c:v>
                </c:pt>
                <c:pt idx="32">
                  <c:v>98.028938214546343</c:v>
                </c:pt>
              </c:numCache>
            </c:numRef>
          </c:xVal>
          <c:yVal>
            <c:numRef>
              <c:f>'Y Locations'!$P$71:$P$103</c:f>
              <c:numCache>
                <c:formatCode>0</c:formatCode>
                <c:ptCount val="33"/>
                <c:pt idx="0">
                  <c:v>-2.19893939399185</c:v>
                </c:pt>
                <c:pt idx="1">
                  <c:v>-0.69893939397047689</c:v>
                </c:pt>
                <c:pt idx="2">
                  <c:v>13.401060606014426</c:v>
                </c:pt>
                <c:pt idx="3">
                  <c:v>-0.99893939398043585</c:v>
                </c:pt>
                <c:pt idx="4">
                  <c:v>3.4010606060235204</c:v>
                </c:pt>
                <c:pt idx="5">
                  <c:v>-10.498939393983164</c:v>
                </c:pt>
                <c:pt idx="6">
                  <c:v>0.40106060600919591</c:v>
                </c:pt>
                <c:pt idx="7">
                  <c:v>-16.858939393983974</c:v>
                </c:pt>
                <c:pt idx="8">
                  <c:v>2.8010606060320242</c:v>
                </c:pt>
                <c:pt idx="9">
                  <c:v>6.9010606060260216</c:v>
                </c:pt>
                <c:pt idx="10">
                  <c:v>11.001060606020019</c:v>
                </c:pt>
                <c:pt idx="11">
                  <c:v>-1.7589393939942966</c:v>
                </c:pt>
                <c:pt idx="12">
                  <c:v>6.8010606060227019</c:v>
                </c:pt>
                <c:pt idx="13">
                  <c:v>0.20106060603097831</c:v>
                </c:pt>
                <c:pt idx="14">
                  <c:v>2.9410606060196187</c:v>
                </c:pt>
                <c:pt idx="15">
                  <c:v>3.2010606060168811</c:v>
                </c:pt>
                <c:pt idx="16">
                  <c:v>7.5410606060302143</c:v>
                </c:pt>
                <c:pt idx="17">
                  <c:v>0.60106060601583522</c:v>
                </c:pt>
                <c:pt idx="18">
                  <c:v>-2.9989393939899855</c:v>
                </c:pt>
                <c:pt idx="19">
                  <c:v>-0.59893939396715723</c:v>
                </c:pt>
                <c:pt idx="20">
                  <c:v>-0.59893939396715723</c:v>
                </c:pt>
                <c:pt idx="21">
                  <c:v>-0.19893939398230032</c:v>
                </c:pt>
                <c:pt idx="22">
                  <c:v>11.341060606014253</c:v>
                </c:pt>
                <c:pt idx="23">
                  <c:v>-4.9989393939711135</c:v>
                </c:pt>
                <c:pt idx="24">
                  <c:v>15.601060606030615</c:v>
                </c:pt>
                <c:pt idx="25">
                  <c:v>5.6010606060112877</c:v>
                </c:pt>
                <c:pt idx="26">
                  <c:v>11.701060606014835</c:v>
                </c:pt>
                <c:pt idx="27">
                  <c:v>-4.2989393939762977</c:v>
                </c:pt>
                <c:pt idx="28">
                  <c:v>1.5010606060172904</c:v>
                </c:pt>
                <c:pt idx="29">
                  <c:v>-0.49893939399225928</c:v>
                </c:pt>
                <c:pt idx="30">
                  <c:v>7.2010606060075588</c:v>
                </c:pt>
                <c:pt idx="31">
                  <c:v>-8.0989393939887577</c:v>
                </c:pt>
                <c:pt idx="32">
                  <c:v>7.0410606060136161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6FC-4CA8-A31C-EA60AD9D5668}"/>
            </c:ext>
          </c:extLst>
        </c:ser>
        <c:ser>
          <c:idx val="3"/>
          <c:order val="3"/>
          <c:tx>
            <c:v>C4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Locations'!$O$104:$O$132</c:f>
              <c:numCache>
                <c:formatCode>0</c:formatCode>
                <c:ptCount val="29"/>
                <c:pt idx="0">
                  <c:v>99.029234168491044</c:v>
                </c:pt>
                <c:pt idx="1">
                  <c:v>100.02953417659937</c:v>
                </c:pt>
                <c:pt idx="2">
                  <c:v>101.02982607638043</c:v>
                </c:pt>
                <c:pt idx="3">
                  <c:v>102.03013419281602</c:v>
                </c:pt>
                <c:pt idx="4">
                  <c:v>103.03042203843347</c:v>
                </c:pt>
                <c:pt idx="5">
                  <c:v>104.03072610070544</c:v>
                </c:pt>
                <c:pt idx="6">
                  <c:v>105.03102205465014</c:v>
                </c:pt>
                <c:pt idx="7">
                  <c:v>106.03132206275845</c:v>
                </c:pt>
                <c:pt idx="8">
                  <c:v>107.03162612503041</c:v>
                </c:pt>
                <c:pt idx="9">
                  <c:v>108.03191802481147</c:v>
                </c:pt>
                <c:pt idx="10">
                  <c:v>109.03221803291981</c:v>
                </c:pt>
                <c:pt idx="11">
                  <c:v>110.0325139868645</c:v>
                </c:pt>
                <c:pt idx="12">
                  <c:v>111.0328099408092</c:v>
                </c:pt>
                <c:pt idx="13">
                  <c:v>112.03311805724479</c:v>
                </c:pt>
                <c:pt idx="14">
                  <c:v>113.03340995702587</c:v>
                </c:pt>
                <c:pt idx="15">
                  <c:v>114.03371807346146</c:v>
                </c:pt>
                <c:pt idx="16">
                  <c:v>115.03400997324252</c:v>
                </c:pt>
                <c:pt idx="17">
                  <c:v>116.03430998135084</c:v>
                </c:pt>
                <c:pt idx="18">
                  <c:v>117.03460593529555</c:v>
                </c:pt>
                <c:pt idx="19">
                  <c:v>118.03490188924025</c:v>
                </c:pt>
                <c:pt idx="20">
                  <c:v>119.03520595151221</c:v>
                </c:pt>
                <c:pt idx="21">
                  <c:v>120.03550190545691</c:v>
                </c:pt>
                <c:pt idx="22">
                  <c:v>121.03579380523797</c:v>
                </c:pt>
                <c:pt idx="23">
                  <c:v>122.03610192167356</c:v>
                </c:pt>
                <c:pt idx="24">
                  <c:v>123.03639382145464</c:v>
                </c:pt>
                <c:pt idx="25">
                  <c:v>124.03668977539934</c:v>
                </c:pt>
                <c:pt idx="26">
                  <c:v>125.03698572934404</c:v>
                </c:pt>
                <c:pt idx="27">
                  <c:v>126.03728573745236</c:v>
                </c:pt>
                <c:pt idx="28">
                  <c:v>127.03758979972432</c:v>
                </c:pt>
              </c:numCache>
            </c:numRef>
          </c:xVal>
          <c:yVal>
            <c:numRef>
              <c:f>'Y Locations'!$P$104:$P$132</c:f>
              <c:numCache>
                <c:formatCode>0</c:formatCode>
                <c:ptCount val="29"/>
                <c:pt idx="0">
                  <c:v>-14.798939393983801</c:v>
                </c:pt>
                <c:pt idx="1">
                  <c:v>15.501060606027295</c:v>
                </c:pt>
                <c:pt idx="2">
                  <c:v>-9.8989393939916681</c:v>
                </c:pt>
                <c:pt idx="3">
                  <c:v>25.40106060601488</c:v>
                </c:pt>
                <c:pt idx="4">
                  <c:v>-11.2989393939813</c:v>
                </c:pt>
                <c:pt idx="5">
                  <c:v>23.641060606024666</c:v>
                </c:pt>
                <c:pt idx="6">
                  <c:v>-6.6989393939707043</c:v>
                </c:pt>
                <c:pt idx="7">
                  <c:v>16.50106060603207</c:v>
                </c:pt>
                <c:pt idx="8">
                  <c:v>-4.3989393939796173</c:v>
                </c:pt>
                <c:pt idx="9">
                  <c:v>15.641060606014889</c:v>
                </c:pt>
                <c:pt idx="10">
                  <c:v>-13.698939393975706</c:v>
                </c:pt>
                <c:pt idx="11">
                  <c:v>10.501060606031842</c:v>
                </c:pt>
                <c:pt idx="12">
                  <c:v>-12.698939393970932</c:v>
                </c:pt>
                <c:pt idx="13">
                  <c:v>9.1210606060201371</c:v>
                </c:pt>
                <c:pt idx="14">
                  <c:v>-19.298939393991077</c:v>
                </c:pt>
                <c:pt idx="15">
                  <c:v>11.801060606018154</c:v>
                </c:pt>
                <c:pt idx="16">
                  <c:v>-30.348939393974206</c:v>
                </c:pt>
                <c:pt idx="17">
                  <c:v>10.901060606016699</c:v>
                </c:pt>
                <c:pt idx="18">
                  <c:v>-8.698939393980254</c:v>
                </c:pt>
                <c:pt idx="19">
                  <c:v>33.241060606030715</c:v>
                </c:pt>
                <c:pt idx="20">
                  <c:v>-9.6989393939850288</c:v>
                </c:pt>
                <c:pt idx="21">
                  <c:v>-15.698939393985256</c:v>
                </c:pt>
                <c:pt idx="22">
                  <c:v>-45.198939393969795</c:v>
                </c:pt>
                <c:pt idx="23">
                  <c:v>33.541060606012252</c:v>
                </c:pt>
                <c:pt idx="24">
                  <c:v>-60.79893939397607</c:v>
                </c:pt>
                <c:pt idx="25">
                  <c:v>33.441060606008932</c:v>
                </c:pt>
                <c:pt idx="26">
                  <c:v>-68.998939393992487</c:v>
                </c:pt>
                <c:pt idx="27">
                  <c:v>32.541060606007477</c:v>
                </c:pt>
                <c:pt idx="28">
                  <c:v>-93.798939393991532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6FC-4CA8-A31C-EA60AD9D5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257552"/>
        <c:axId val="1785258032"/>
      </c:scatterChart>
      <c:valAx>
        <c:axId val="178525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8032"/>
        <c:crosses val="autoZero"/>
        <c:crossBetween val="midCat"/>
      </c:valAx>
      <c:valAx>
        <c:axId val="178525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371474</xdr:colOff>
      <xdr:row>24</xdr:row>
      <xdr:rowOff>76200</xdr:rowOff>
    </xdr:from>
    <xdr:to>
      <xdr:col>34</xdr:col>
      <xdr:colOff>295275</xdr:colOff>
      <xdr:row>38</xdr:row>
      <xdr:rowOff>152400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6824B0F-780E-9876-CD28-8D92E35EB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333375</xdr:colOff>
      <xdr:row>5</xdr:row>
      <xdr:rowOff>71437</xdr:rowOff>
    </xdr:from>
    <xdr:to>
      <xdr:col>34</xdr:col>
      <xdr:colOff>333375</xdr:colOff>
      <xdr:row>24</xdr:row>
      <xdr:rowOff>85725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3BD730AB-02B5-5B16-79D7-5D2A6847C26B}"/>
            </a:ext>
          </a:extLst>
        </xdr:cNvPr>
        <xdr:cNvGrpSpPr/>
      </xdr:nvGrpSpPr>
      <xdr:grpSpPr>
        <a:xfrm>
          <a:off x="11306175" y="1023937"/>
          <a:ext cx="9753600" cy="3633788"/>
          <a:chOff x="9324975" y="842962"/>
          <a:chExt cx="9753600" cy="3633788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3E628088-BF24-E022-E463-347DDB67257C}"/>
              </a:ext>
            </a:extLst>
          </xdr:cNvPr>
          <xdr:cNvGrpSpPr/>
        </xdr:nvGrpSpPr>
        <xdr:grpSpPr>
          <a:xfrm>
            <a:off x="9324975" y="842962"/>
            <a:ext cx="9753600" cy="3633788"/>
            <a:chOff x="9324975" y="842962"/>
            <a:chExt cx="9753600" cy="3633788"/>
          </a:xfrm>
        </xdr:grpSpPr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2179D4BF-4FE3-D898-0D19-27B0A768F612}"/>
                </a:ext>
              </a:extLst>
            </xdr:cNvPr>
            <xdr:cNvGraphicFramePr/>
          </xdr:nvGraphicFramePr>
          <xdr:xfrm>
            <a:off x="9324975" y="842962"/>
            <a:ext cx="9753600" cy="296703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B62F9072-E66E-CFDB-DDA7-F577947AAD83}"/>
                </a:ext>
              </a:extLst>
            </xdr:cNvPr>
            <xdr:cNvGrpSpPr/>
          </xdr:nvGrpSpPr>
          <xdr:grpSpPr>
            <a:xfrm>
              <a:off x="9734550" y="1333500"/>
              <a:ext cx="8734425" cy="3143250"/>
              <a:chOff x="8315325" y="1362075"/>
              <a:chExt cx="8734425" cy="3143250"/>
            </a:xfrm>
          </xdr:grpSpPr>
          <xdr:sp macro="" textlink="">
            <xdr:nvSpPr>
              <xdr:cNvPr id="4" name="Rectangle 3">
                <a:extLst>
                  <a:ext uri="{FF2B5EF4-FFF2-40B4-BE49-F238E27FC236}">
                    <a16:creationId xmlns:a16="http://schemas.microsoft.com/office/drawing/2014/main" id="{685D3A9F-08D9-754E-4CD0-1CCFCE5D09FD}"/>
                  </a:ext>
                </a:extLst>
              </xdr:cNvPr>
              <xdr:cNvSpPr/>
            </xdr:nvSpPr>
            <xdr:spPr>
              <a:xfrm>
                <a:off x="8315325" y="3952875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Tuning</a:t>
                </a:r>
                <a:r>
                  <a:rPr lang="en-US" sz="1100"/>
                  <a:t> </a:t>
                </a:r>
                <a:r>
                  <a:rPr lang="en-US" sz="1100">
                    <a:solidFill>
                      <a:sysClr val="windowText" lastClr="000000"/>
                    </a:solidFill>
                  </a:rPr>
                  <a:t>fixture</a:t>
                </a:r>
              </a:p>
            </xdr:txBody>
          </xdr:sp>
          <xdr:sp macro="" textlink="">
            <xdr:nvSpPr>
              <xdr:cNvPr id="5" name="Rectangle 4">
                <a:extLst>
                  <a:ext uri="{FF2B5EF4-FFF2-40B4-BE49-F238E27FC236}">
                    <a16:creationId xmlns:a16="http://schemas.microsoft.com/office/drawing/2014/main" id="{A05E5098-07C5-46A3-92E6-EEF86F7939C3}"/>
                  </a:ext>
                </a:extLst>
              </xdr:cNvPr>
              <xdr:cNvSpPr/>
            </xdr:nvSpPr>
            <xdr:spPr>
              <a:xfrm>
                <a:off x="11134725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" name="Rectangle 5">
                <a:extLst>
                  <a:ext uri="{FF2B5EF4-FFF2-40B4-BE49-F238E27FC236}">
                    <a16:creationId xmlns:a16="http://schemas.microsoft.com/office/drawing/2014/main" id="{7B96D70A-A52D-458E-A4CA-A1337B05C052}"/>
                  </a:ext>
                </a:extLst>
              </xdr:cNvPr>
              <xdr:cNvSpPr/>
            </xdr:nvSpPr>
            <xdr:spPr>
              <a:xfrm>
                <a:off x="13963650" y="3962400"/>
                <a:ext cx="30861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" name="Rectangle 6">
                <a:extLst>
                  <a:ext uri="{FF2B5EF4-FFF2-40B4-BE49-F238E27FC236}">
                    <a16:creationId xmlns:a16="http://schemas.microsoft.com/office/drawing/2014/main" id="{E14BCAC4-8497-4553-A820-C349BC068EF5}"/>
                  </a:ext>
                </a:extLst>
              </xdr:cNvPr>
              <xdr:cNvSpPr/>
            </xdr:nvSpPr>
            <xdr:spPr>
              <a:xfrm>
                <a:off x="8315325" y="3676650"/>
                <a:ext cx="21050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Carrier</a:t>
                </a:r>
              </a:p>
            </xdr:txBody>
          </xdr:sp>
          <xdr:sp macro="" textlink="">
            <xdr:nvSpPr>
              <xdr:cNvPr id="8" name="Rectangle 7">
                <a:extLst>
                  <a:ext uri="{FF2B5EF4-FFF2-40B4-BE49-F238E27FC236}">
                    <a16:creationId xmlns:a16="http://schemas.microsoft.com/office/drawing/2014/main" id="{25D60A97-F7DC-418F-8762-752E0E9DAF85}"/>
                  </a:ext>
                </a:extLst>
              </xdr:cNvPr>
              <xdr:cNvSpPr/>
            </xdr:nvSpPr>
            <xdr:spPr>
              <a:xfrm>
                <a:off x="10420350" y="3686175"/>
                <a:ext cx="2152649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" name="Rectangle 8">
                <a:extLst>
                  <a:ext uri="{FF2B5EF4-FFF2-40B4-BE49-F238E27FC236}">
                    <a16:creationId xmlns:a16="http://schemas.microsoft.com/office/drawing/2014/main" id="{7CBFBFF3-8C3F-4C19-9D8B-888A235E524B}"/>
                  </a:ext>
                </a:extLst>
              </xdr:cNvPr>
              <xdr:cNvSpPr/>
            </xdr:nvSpPr>
            <xdr:spPr>
              <a:xfrm>
                <a:off x="12592050" y="3695700"/>
                <a:ext cx="21431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12" name="Straight Connector 11">
                <a:extLst>
                  <a:ext uri="{FF2B5EF4-FFF2-40B4-BE49-F238E27FC236}">
                    <a16:creationId xmlns:a16="http://schemas.microsoft.com/office/drawing/2014/main" id="{9D67D73E-F198-C7A2-B8C3-A1D8200BD356}"/>
                  </a:ext>
                </a:extLst>
              </xdr:cNvPr>
              <xdr:cNvCxnSpPr/>
            </xdr:nvCxnSpPr>
            <xdr:spPr>
              <a:xfrm>
                <a:off x="12573000" y="1390650"/>
                <a:ext cx="19050" cy="31146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3" name="Straight Connector 12">
                <a:extLst>
                  <a:ext uri="{FF2B5EF4-FFF2-40B4-BE49-F238E27FC236}">
                    <a16:creationId xmlns:a16="http://schemas.microsoft.com/office/drawing/2014/main" id="{51C8A069-9F5D-410E-B37E-93C2BB9AB492}"/>
                  </a:ext>
                </a:extLst>
              </xdr:cNvPr>
              <xdr:cNvCxnSpPr/>
            </xdr:nvCxnSpPr>
            <xdr:spPr>
              <a:xfrm>
                <a:off x="10401300" y="1409700"/>
                <a:ext cx="19050" cy="301942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4" name="Straight Connector 13">
                <a:extLst>
                  <a:ext uri="{FF2B5EF4-FFF2-40B4-BE49-F238E27FC236}">
                    <a16:creationId xmlns:a16="http://schemas.microsoft.com/office/drawing/2014/main" id="{7B53CD35-7223-4005-8414-D0BFDFFFA9BC}"/>
                  </a:ext>
                </a:extLst>
              </xdr:cNvPr>
              <xdr:cNvCxnSpPr/>
            </xdr:nvCxnSpPr>
            <xdr:spPr>
              <a:xfrm>
                <a:off x="14716125" y="1362075"/>
                <a:ext cx="28575" cy="30765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</xdr:grpSp>
      </xdr:grp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E936814C-F877-45B8-BB6E-7636071E043D}"/>
              </a:ext>
            </a:extLst>
          </xdr:cNvPr>
          <xdr:cNvSpPr/>
        </xdr:nvSpPr>
        <xdr:spPr>
          <a:xfrm>
            <a:off x="16154401" y="3657600"/>
            <a:ext cx="2314574" cy="266700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19</xdr:col>
      <xdr:colOff>114300</xdr:colOff>
      <xdr:row>32</xdr:row>
      <xdr:rowOff>66675</xdr:rowOff>
    </xdr:from>
    <xdr:to>
      <xdr:col>33</xdr:col>
      <xdr:colOff>0</xdr:colOff>
      <xdr:row>32</xdr:row>
      <xdr:rowOff>95250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EDFD8109-08AF-EEB0-1387-D7093DB41B31}"/>
            </a:ext>
          </a:extLst>
        </xdr:cNvPr>
        <xdr:cNvCxnSpPr/>
      </xdr:nvCxnSpPr>
      <xdr:spPr>
        <a:xfrm flipV="1">
          <a:off x="11696700" y="6162675"/>
          <a:ext cx="8420100" cy="2857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0.03613</cdr:x>
      <cdr:y>0.46067</cdr:y>
    </cdr:from>
    <cdr:to>
      <cdr:x>0.89063</cdr:x>
      <cdr:y>0.46067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454220D0-61D9-DCEA-5AA8-FFE4519FF8DF}"/>
            </a:ext>
          </a:extLst>
        </cdr:cNvPr>
        <cdr:cNvCxnSpPr/>
      </cdr:nvCxnSpPr>
      <cdr:spPr>
        <a:xfrm xmlns:a="http://schemas.openxmlformats.org/drawingml/2006/main">
          <a:off x="352446" y="1366827"/>
          <a:ext cx="8334354" cy="0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rgbClr val="0070C0"/>
          </a:solidFill>
          <a:prstDash val="lg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C22F-6893-4003-A2B6-B3CA7BD1D3F6}">
  <dimension ref="D2:O135"/>
  <sheetViews>
    <sheetView topLeftCell="A34" zoomScaleNormal="100" workbookViewId="0">
      <selection activeCell="D4" sqref="D4"/>
    </sheetView>
  </sheetViews>
  <sheetFormatPr defaultRowHeight="15" x14ac:dyDescent="0.25"/>
  <cols>
    <col min="4" max="5" width="9.28515625" bestFit="1" customWidth="1"/>
    <col min="6" max="6" width="9.5703125" bestFit="1" customWidth="1"/>
    <col min="10" max="10" width="9.5703125" bestFit="1" customWidth="1"/>
    <col min="11" max="12" width="9.28515625" bestFit="1" customWidth="1"/>
    <col min="13" max="13" width="9.5703125" bestFit="1" customWidth="1"/>
  </cols>
  <sheetData>
    <row r="2" spans="4:15" x14ac:dyDescent="0.25">
      <c r="D2" s="2" t="s">
        <v>3</v>
      </c>
      <c r="H2" s="2" t="s">
        <v>4</v>
      </c>
      <c r="L2" s="2" t="s">
        <v>5</v>
      </c>
    </row>
    <row r="3" spans="4:15" x14ac:dyDescent="0.25">
      <c r="D3" s="1" t="s">
        <v>0</v>
      </c>
      <c r="E3" s="1" t="s">
        <v>1</v>
      </c>
      <c r="F3" s="1" t="s">
        <v>2</v>
      </c>
      <c r="H3" s="1" t="s">
        <v>0</v>
      </c>
      <c r="I3" s="1" t="s">
        <v>1</v>
      </c>
      <c r="J3" s="1" t="s">
        <v>2</v>
      </c>
    </row>
    <row r="4" spans="4:15" x14ac:dyDescent="0.25">
      <c r="D4" s="3">
        <v>68.020200000000003</v>
      </c>
      <c r="E4" s="3">
        <v>224.0001</v>
      </c>
      <c r="F4" s="3">
        <v>13.058199999999999</v>
      </c>
      <c r="H4" s="3">
        <v>86.984300000000005</v>
      </c>
      <c r="I4" s="3">
        <v>224.02600000000001</v>
      </c>
      <c r="J4" s="3">
        <v>13.013999999999999</v>
      </c>
      <c r="L4">
        <f t="shared" ref="L4:L35" si="0">H4-D4</f>
        <v>18.964100000000002</v>
      </c>
      <c r="M4">
        <f>STDEV(L4:L135)</f>
        <v>1.3114804269403556E-2</v>
      </c>
      <c r="O4" s="3">
        <f>AVERAGE(D4,H4)-77.5</f>
        <v>2.250000000003638E-3</v>
      </c>
    </row>
    <row r="5" spans="4:15" x14ac:dyDescent="0.25">
      <c r="D5" s="3">
        <v>67.878399999999999</v>
      </c>
      <c r="E5" s="3">
        <v>223.99789999999999</v>
      </c>
      <c r="F5" s="3">
        <v>37.723300000000002</v>
      </c>
      <c r="H5" s="3">
        <v>86.8416</v>
      </c>
      <c r="I5" s="3">
        <v>224.02420000000001</v>
      </c>
      <c r="J5" s="3">
        <v>37.677500000000002</v>
      </c>
      <c r="L5" s="3">
        <f t="shared" si="0"/>
        <v>18.963200000000001</v>
      </c>
      <c r="O5" s="3">
        <f t="shared" ref="O5:O68" si="1">AVERAGE(D5,H5)-77.5</f>
        <v>-0.14000000000000057</v>
      </c>
    </row>
    <row r="6" spans="4:15" x14ac:dyDescent="0.25">
      <c r="D6" s="3">
        <v>67.900999999999996</v>
      </c>
      <c r="E6" s="3">
        <v>223.99420000000001</v>
      </c>
      <c r="F6" s="3">
        <v>62.395600000000002</v>
      </c>
      <c r="H6" s="3">
        <v>86.978300000000004</v>
      </c>
      <c r="I6" s="3">
        <v>224.0256</v>
      </c>
      <c r="J6" s="3">
        <v>62.344499999999996</v>
      </c>
      <c r="L6" s="3">
        <f t="shared" si="0"/>
        <v>19.077300000000008</v>
      </c>
      <c r="O6" s="3">
        <f t="shared" si="1"/>
        <v>-6.0349999999999682E-2</v>
      </c>
    </row>
    <row r="7" spans="4:15" x14ac:dyDescent="0.25">
      <c r="D7" s="3">
        <v>67.9876</v>
      </c>
      <c r="E7" s="3">
        <v>223.99700000000001</v>
      </c>
      <c r="F7" s="3">
        <v>87.052999999999997</v>
      </c>
      <c r="H7" s="3">
        <v>86.931799999999996</v>
      </c>
      <c r="I7" s="3">
        <v>224.02340000000001</v>
      </c>
      <c r="J7" s="3">
        <v>87.008399999999995</v>
      </c>
      <c r="L7" s="3">
        <f t="shared" si="0"/>
        <v>18.944199999999995</v>
      </c>
      <c r="O7" s="3">
        <f t="shared" si="1"/>
        <v>-4.0300000000002001E-2</v>
      </c>
    </row>
    <row r="8" spans="4:15" x14ac:dyDescent="0.25">
      <c r="D8" s="3">
        <v>67.865600000000001</v>
      </c>
      <c r="E8" s="3">
        <v>223.99690000000001</v>
      </c>
      <c r="F8" s="3">
        <v>111.7197</v>
      </c>
      <c r="H8" s="3">
        <v>86.834900000000005</v>
      </c>
      <c r="I8" s="3">
        <v>224.02510000000001</v>
      </c>
      <c r="J8" s="3">
        <v>111.6717</v>
      </c>
      <c r="L8" s="3">
        <f t="shared" si="0"/>
        <v>18.969300000000004</v>
      </c>
      <c r="O8" s="3">
        <f t="shared" si="1"/>
        <v>-0.14974999999999739</v>
      </c>
    </row>
    <row r="9" spans="4:15" x14ac:dyDescent="0.25">
      <c r="D9" s="3">
        <v>67.750500000000002</v>
      </c>
      <c r="E9" s="3">
        <v>223.99549999999999</v>
      </c>
      <c r="F9" s="3">
        <v>136.38740000000001</v>
      </c>
      <c r="H9" s="3">
        <v>86.717200000000005</v>
      </c>
      <c r="I9" s="3">
        <v>224.02189999999999</v>
      </c>
      <c r="J9" s="3">
        <v>136.33580000000001</v>
      </c>
      <c r="L9" s="3">
        <f t="shared" si="0"/>
        <v>18.966700000000003</v>
      </c>
      <c r="O9" s="3">
        <f t="shared" si="1"/>
        <v>-0.26614999999999611</v>
      </c>
    </row>
    <row r="10" spans="4:15" x14ac:dyDescent="0.25">
      <c r="D10" s="3">
        <v>67.793499999999995</v>
      </c>
      <c r="E10" s="3">
        <v>223.99610000000001</v>
      </c>
      <c r="F10" s="3">
        <v>161.0497</v>
      </c>
      <c r="H10" s="3">
        <v>86.741699999999994</v>
      </c>
      <c r="I10" s="3">
        <v>224.023</v>
      </c>
      <c r="J10" s="3">
        <v>161.0026</v>
      </c>
      <c r="L10" s="3">
        <f t="shared" si="0"/>
        <v>18.9482</v>
      </c>
      <c r="O10" s="3">
        <f t="shared" si="1"/>
        <v>-0.2324000000000126</v>
      </c>
    </row>
    <row r="11" spans="4:15" x14ac:dyDescent="0.25">
      <c r="D11" s="3">
        <v>67.822400000000002</v>
      </c>
      <c r="E11" s="3">
        <v>223.99549999999999</v>
      </c>
      <c r="F11" s="3">
        <v>185.7166</v>
      </c>
      <c r="H11" s="3">
        <v>86.791399999999996</v>
      </c>
      <c r="I11" s="3">
        <v>224.0222</v>
      </c>
      <c r="J11" s="3">
        <v>185.66839999999999</v>
      </c>
      <c r="L11" s="3">
        <f t="shared" si="0"/>
        <v>18.968999999999994</v>
      </c>
      <c r="O11" s="3">
        <f t="shared" si="1"/>
        <v>-0.19310000000000116</v>
      </c>
    </row>
    <row r="12" spans="4:15" x14ac:dyDescent="0.25">
      <c r="D12" s="3">
        <v>67.828599999999994</v>
      </c>
      <c r="E12" s="3">
        <v>223.9967</v>
      </c>
      <c r="F12" s="3">
        <v>210.3801</v>
      </c>
      <c r="H12" s="3">
        <v>86.813100000000006</v>
      </c>
      <c r="I12" s="3">
        <v>224.02289999999999</v>
      </c>
      <c r="J12" s="3">
        <v>210.33420000000001</v>
      </c>
      <c r="L12" s="3">
        <f t="shared" si="0"/>
        <v>18.984500000000011</v>
      </c>
      <c r="O12" s="3">
        <f t="shared" si="1"/>
        <v>-0.17914999999999281</v>
      </c>
    </row>
    <row r="13" spans="4:15" x14ac:dyDescent="0.25">
      <c r="D13" s="3">
        <v>67.876999999999995</v>
      </c>
      <c r="E13" s="3">
        <v>223.9973</v>
      </c>
      <c r="F13" s="3">
        <v>235.0454</v>
      </c>
      <c r="H13" s="3">
        <v>86.857399999999998</v>
      </c>
      <c r="I13" s="3">
        <v>224.02619999999999</v>
      </c>
      <c r="J13" s="3">
        <v>234.99959999999999</v>
      </c>
      <c r="L13" s="3">
        <f t="shared" si="0"/>
        <v>18.980400000000003</v>
      </c>
      <c r="O13" s="3">
        <f t="shared" si="1"/>
        <v>-0.13280000000000314</v>
      </c>
    </row>
    <row r="14" spans="4:15" x14ac:dyDescent="0.25">
      <c r="D14" s="3">
        <v>67.926199999999994</v>
      </c>
      <c r="E14" s="3">
        <v>223.99680000000001</v>
      </c>
      <c r="F14" s="3">
        <v>259.709</v>
      </c>
      <c r="H14" s="3">
        <v>86.8977</v>
      </c>
      <c r="I14" s="3">
        <v>224.023</v>
      </c>
      <c r="J14" s="3">
        <v>259.66480000000001</v>
      </c>
      <c r="L14" s="3">
        <f t="shared" si="0"/>
        <v>18.971500000000006</v>
      </c>
      <c r="O14" s="3">
        <f t="shared" si="1"/>
        <v>-8.8050000000009732E-2</v>
      </c>
    </row>
    <row r="15" spans="4:15" x14ac:dyDescent="0.25">
      <c r="D15" s="3">
        <v>67.950800000000001</v>
      </c>
      <c r="E15" s="3">
        <v>223.99709999999999</v>
      </c>
      <c r="F15" s="3">
        <v>284.37540000000001</v>
      </c>
      <c r="H15" s="3">
        <v>86.913899999999998</v>
      </c>
      <c r="I15" s="3">
        <v>224.02629999999999</v>
      </c>
      <c r="J15" s="3">
        <v>284.32990000000001</v>
      </c>
      <c r="L15" s="3">
        <f t="shared" si="0"/>
        <v>18.963099999999997</v>
      </c>
      <c r="O15" s="3">
        <f t="shared" si="1"/>
        <v>-6.7650000000000432E-2</v>
      </c>
    </row>
    <row r="16" spans="4:15" x14ac:dyDescent="0.25">
      <c r="D16" s="3">
        <v>67.912599999999998</v>
      </c>
      <c r="E16" s="3">
        <v>223.99680000000001</v>
      </c>
      <c r="F16" s="3">
        <v>309.03960000000001</v>
      </c>
      <c r="H16" s="3">
        <v>86.882400000000004</v>
      </c>
      <c r="I16" s="3">
        <v>224.02420000000001</v>
      </c>
      <c r="J16" s="3">
        <v>308.9948</v>
      </c>
      <c r="L16" s="3">
        <f t="shared" si="0"/>
        <v>18.969800000000006</v>
      </c>
      <c r="O16" s="3">
        <f t="shared" si="1"/>
        <v>-0.10249999999999204</v>
      </c>
    </row>
    <row r="17" spans="4:15" x14ac:dyDescent="0.25">
      <c r="D17" s="3">
        <v>68.081400000000002</v>
      </c>
      <c r="E17" s="3">
        <v>223.9965</v>
      </c>
      <c r="F17" s="3">
        <v>333.70350000000002</v>
      </c>
      <c r="H17" s="3">
        <v>87.053799999999995</v>
      </c>
      <c r="I17" s="3">
        <v>224.0283</v>
      </c>
      <c r="J17" s="3">
        <v>333.66289999999998</v>
      </c>
      <c r="L17" s="3">
        <f t="shared" si="0"/>
        <v>18.972399999999993</v>
      </c>
      <c r="O17" s="3">
        <f t="shared" si="1"/>
        <v>6.7599999999998772E-2</v>
      </c>
    </row>
    <row r="18" spans="4:15" x14ac:dyDescent="0.25">
      <c r="D18" s="3">
        <v>67.836399999999998</v>
      </c>
      <c r="E18" s="3">
        <v>223.99639999999999</v>
      </c>
      <c r="F18" s="3">
        <v>358.3723</v>
      </c>
      <c r="H18" s="3">
        <v>86.798500000000004</v>
      </c>
      <c r="I18" s="3">
        <v>224.02420000000001</v>
      </c>
      <c r="J18" s="3">
        <v>358.32560000000001</v>
      </c>
      <c r="L18" s="3">
        <f t="shared" si="0"/>
        <v>18.962100000000007</v>
      </c>
      <c r="O18" s="3">
        <f t="shared" si="1"/>
        <v>-0.182549999999992</v>
      </c>
    </row>
    <row r="19" spans="4:15" x14ac:dyDescent="0.25">
      <c r="D19" s="3">
        <v>67.873400000000004</v>
      </c>
      <c r="E19" s="3">
        <v>223.99700000000001</v>
      </c>
      <c r="F19" s="3">
        <v>383.0369</v>
      </c>
      <c r="H19" s="3">
        <v>86.836500000000001</v>
      </c>
      <c r="I19" s="3">
        <v>224.02420000000001</v>
      </c>
      <c r="J19" s="3">
        <v>382.9898</v>
      </c>
      <c r="L19" s="3">
        <f t="shared" si="0"/>
        <v>18.963099999999997</v>
      </c>
      <c r="O19" s="3">
        <f t="shared" si="1"/>
        <v>-0.14504999999999768</v>
      </c>
    </row>
    <row r="20" spans="4:15" x14ac:dyDescent="0.25">
      <c r="D20" s="3">
        <v>67.870099999999994</v>
      </c>
      <c r="E20" s="3">
        <v>223.99629999999999</v>
      </c>
      <c r="F20" s="3">
        <v>407.70190000000002</v>
      </c>
      <c r="H20" s="3">
        <v>86.823400000000007</v>
      </c>
      <c r="I20" s="3">
        <v>224.0256</v>
      </c>
      <c r="J20" s="3">
        <v>407.65600000000001</v>
      </c>
      <c r="L20" s="3">
        <f t="shared" si="0"/>
        <v>18.953300000000013</v>
      </c>
      <c r="O20" s="3">
        <f t="shared" si="1"/>
        <v>-0.15324999999999989</v>
      </c>
    </row>
    <row r="21" spans="4:15" x14ac:dyDescent="0.25">
      <c r="D21" s="3">
        <v>67.906800000000004</v>
      </c>
      <c r="E21" s="3">
        <v>223.99780000000001</v>
      </c>
      <c r="F21" s="3">
        <v>432.36649999999997</v>
      </c>
      <c r="H21" s="3">
        <v>86.858500000000006</v>
      </c>
      <c r="I21" s="3">
        <v>224.0264</v>
      </c>
      <c r="J21" s="3">
        <v>432.3211</v>
      </c>
      <c r="L21" s="3">
        <f t="shared" si="0"/>
        <v>18.951700000000002</v>
      </c>
      <c r="O21" s="3">
        <f t="shared" si="1"/>
        <v>-0.11734999999998763</v>
      </c>
    </row>
    <row r="22" spans="4:15" x14ac:dyDescent="0.25">
      <c r="D22" s="3">
        <v>67.881299999999996</v>
      </c>
      <c r="E22" s="3">
        <v>223.99639999999999</v>
      </c>
      <c r="F22" s="3">
        <v>457.03250000000003</v>
      </c>
      <c r="H22" s="3">
        <v>86.831900000000005</v>
      </c>
      <c r="I22" s="3">
        <v>224.023</v>
      </c>
      <c r="J22" s="3">
        <v>456.98599999999999</v>
      </c>
      <c r="L22" s="3">
        <f t="shared" si="0"/>
        <v>18.950600000000009</v>
      </c>
      <c r="O22" s="3">
        <f t="shared" si="1"/>
        <v>-0.14339999999999975</v>
      </c>
    </row>
    <row r="23" spans="4:15" x14ac:dyDescent="0.25">
      <c r="D23" s="3">
        <v>67.8536</v>
      </c>
      <c r="E23" s="3">
        <v>223.99719999999999</v>
      </c>
      <c r="F23" s="3">
        <v>481.69810000000001</v>
      </c>
      <c r="H23" s="3">
        <v>86.831400000000002</v>
      </c>
      <c r="I23" s="3">
        <v>224.02440000000001</v>
      </c>
      <c r="J23" s="3">
        <v>481.6506</v>
      </c>
      <c r="L23" s="3">
        <f t="shared" si="0"/>
        <v>18.977800000000002</v>
      </c>
      <c r="O23" s="3">
        <f t="shared" si="1"/>
        <v>-0.15749999999999886</v>
      </c>
    </row>
    <row r="24" spans="4:15" x14ac:dyDescent="0.25">
      <c r="D24" s="3">
        <v>67.839799999999997</v>
      </c>
      <c r="E24" s="3">
        <v>223.99799999999999</v>
      </c>
      <c r="F24" s="3">
        <v>506.36410000000001</v>
      </c>
      <c r="H24" s="3">
        <v>86.791200000000003</v>
      </c>
      <c r="I24" s="3">
        <v>224.02350000000001</v>
      </c>
      <c r="J24" s="3">
        <v>506.31549999999999</v>
      </c>
      <c r="L24" s="3">
        <f t="shared" si="0"/>
        <v>18.951400000000007</v>
      </c>
      <c r="O24" s="3">
        <f t="shared" si="1"/>
        <v>-0.18449999999999989</v>
      </c>
    </row>
    <row r="25" spans="4:15" x14ac:dyDescent="0.25">
      <c r="D25" s="3">
        <v>68.093599999999995</v>
      </c>
      <c r="E25" s="3">
        <v>223.99789999999999</v>
      </c>
      <c r="F25" s="3">
        <v>531.02509999999995</v>
      </c>
      <c r="H25" s="3">
        <v>87.058700000000002</v>
      </c>
      <c r="I25" s="3">
        <v>224.0275</v>
      </c>
      <c r="J25" s="3">
        <v>530.98379999999997</v>
      </c>
      <c r="L25" s="3">
        <f t="shared" si="0"/>
        <v>18.965100000000007</v>
      </c>
      <c r="O25" s="3">
        <f t="shared" si="1"/>
        <v>7.6149999999998386E-2</v>
      </c>
    </row>
    <row r="26" spans="4:15" x14ac:dyDescent="0.25">
      <c r="D26" s="3">
        <v>67.800700000000006</v>
      </c>
      <c r="E26" s="3">
        <v>223.99619999999999</v>
      </c>
      <c r="F26" s="3">
        <v>555.69420000000002</v>
      </c>
      <c r="H26" s="3">
        <v>86.786699999999996</v>
      </c>
      <c r="I26" s="3">
        <v>224.0232</v>
      </c>
      <c r="J26" s="3">
        <v>555.64660000000003</v>
      </c>
      <c r="L26" s="3">
        <f t="shared" si="0"/>
        <v>18.98599999999999</v>
      </c>
      <c r="O26" s="3">
        <f t="shared" si="1"/>
        <v>-0.20629999999999882</v>
      </c>
    </row>
    <row r="27" spans="4:15" x14ac:dyDescent="0.25">
      <c r="D27" s="3">
        <v>67.903400000000005</v>
      </c>
      <c r="E27" s="3">
        <v>223.99780000000001</v>
      </c>
      <c r="F27" s="3">
        <v>580.35820000000001</v>
      </c>
      <c r="H27" s="3">
        <v>86.8797</v>
      </c>
      <c r="I27" s="3">
        <v>224.02520000000001</v>
      </c>
      <c r="J27" s="3">
        <v>580.31209999999999</v>
      </c>
      <c r="L27" s="3">
        <f t="shared" si="0"/>
        <v>18.976299999999995</v>
      </c>
      <c r="O27" s="3">
        <f t="shared" si="1"/>
        <v>-0.10845000000000482</v>
      </c>
    </row>
    <row r="28" spans="4:15" x14ac:dyDescent="0.25">
      <c r="D28" s="3">
        <v>67.825100000000006</v>
      </c>
      <c r="E28" s="3">
        <v>223.99600000000001</v>
      </c>
      <c r="F28" s="3">
        <v>605.02369999999996</v>
      </c>
      <c r="H28" s="3">
        <v>86.801199999999994</v>
      </c>
      <c r="I28" s="3">
        <v>224.02459999999999</v>
      </c>
      <c r="J28" s="3">
        <v>604.97720000000004</v>
      </c>
      <c r="L28" s="3">
        <f t="shared" si="0"/>
        <v>18.976099999999988</v>
      </c>
      <c r="O28" s="3">
        <f t="shared" si="1"/>
        <v>-0.18684999999999263</v>
      </c>
    </row>
    <row r="29" spans="4:15" x14ac:dyDescent="0.25">
      <c r="D29" s="3">
        <v>67.809700000000007</v>
      </c>
      <c r="E29" s="3">
        <v>223.9967</v>
      </c>
      <c r="F29" s="3">
        <v>629.69010000000003</v>
      </c>
      <c r="H29" s="3">
        <v>86.779300000000006</v>
      </c>
      <c r="I29" s="3">
        <v>224.023</v>
      </c>
      <c r="J29" s="3">
        <v>629.6422</v>
      </c>
      <c r="L29" s="3">
        <f t="shared" si="0"/>
        <v>18.9696</v>
      </c>
      <c r="O29" s="3">
        <f t="shared" si="1"/>
        <v>-0.20550000000000068</v>
      </c>
    </row>
    <row r="30" spans="4:15" x14ac:dyDescent="0.25">
      <c r="D30" s="3">
        <v>67.883300000000006</v>
      </c>
      <c r="E30" s="3">
        <v>223.99789999999999</v>
      </c>
      <c r="F30" s="3">
        <v>654.35320000000002</v>
      </c>
      <c r="H30" s="3">
        <v>86.853800000000007</v>
      </c>
      <c r="I30" s="3">
        <v>224.02500000000001</v>
      </c>
      <c r="J30" s="3">
        <v>654.30759999999998</v>
      </c>
      <c r="L30" s="3">
        <f t="shared" si="0"/>
        <v>18.970500000000001</v>
      </c>
      <c r="O30" s="3">
        <f t="shared" si="1"/>
        <v>-0.13145000000000095</v>
      </c>
    </row>
    <row r="31" spans="4:15" x14ac:dyDescent="0.25">
      <c r="D31" s="3">
        <v>67.634299999999996</v>
      </c>
      <c r="E31" s="3">
        <v>223.99639999999999</v>
      </c>
      <c r="F31" s="3">
        <v>679.02089999999998</v>
      </c>
      <c r="H31" s="3">
        <v>86.586600000000004</v>
      </c>
      <c r="I31" s="3">
        <v>224.02279999999999</v>
      </c>
      <c r="J31" s="3">
        <v>678.97080000000005</v>
      </c>
      <c r="L31" s="3">
        <f t="shared" si="0"/>
        <v>18.952300000000008</v>
      </c>
      <c r="O31" s="3">
        <f t="shared" si="1"/>
        <v>-0.38954999999999984</v>
      </c>
    </row>
    <row r="32" spans="4:15" x14ac:dyDescent="0.25">
      <c r="D32" s="3">
        <v>67.793800000000005</v>
      </c>
      <c r="E32" s="3">
        <v>223.99639999999999</v>
      </c>
      <c r="F32" s="3">
        <v>703.68650000000002</v>
      </c>
      <c r="H32" s="3">
        <v>86.7697</v>
      </c>
      <c r="I32" s="3">
        <v>224.02459999999999</v>
      </c>
      <c r="J32" s="3">
        <v>703.63800000000003</v>
      </c>
      <c r="L32" s="3">
        <f t="shared" si="0"/>
        <v>18.975899999999996</v>
      </c>
      <c r="O32" s="3">
        <f t="shared" si="1"/>
        <v>-0.21824999999999761</v>
      </c>
    </row>
    <row r="33" spans="4:15" x14ac:dyDescent="0.25">
      <c r="D33" s="3">
        <v>67.775099999999995</v>
      </c>
      <c r="E33" s="3">
        <v>223.99539999999999</v>
      </c>
      <c r="F33" s="3">
        <v>728.35180000000003</v>
      </c>
      <c r="H33" s="3">
        <v>86.749399999999994</v>
      </c>
      <c r="I33" s="3">
        <v>224.0239</v>
      </c>
      <c r="J33" s="3">
        <v>728.30169999999998</v>
      </c>
      <c r="L33" s="3">
        <f t="shared" si="0"/>
        <v>18.974299999999999</v>
      </c>
      <c r="O33" s="3">
        <f t="shared" si="1"/>
        <v>-0.23775000000000546</v>
      </c>
    </row>
    <row r="34" spans="4:15" x14ac:dyDescent="0.25">
      <c r="D34" s="3">
        <v>67.663899999999998</v>
      </c>
      <c r="E34" s="3">
        <v>223.99680000000001</v>
      </c>
      <c r="F34" s="3">
        <v>753.01729999999998</v>
      </c>
      <c r="H34" s="3">
        <v>86.641599999999997</v>
      </c>
      <c r="I34" s="3">
        <v>224.02330000000001</v>
      </c>
      <c r="J34" s="3">
        <v>752.96669999999995</v>
      </c>
      <c r="L34" s="3">
        <f t="shared" si="0"/>
        <v>18.977699999999999</v>
      </c>
      <c r="O34" s="3">
        <f t="shared" si="1"/>
        <v>-0.3472500000000025</v>
      </c>
    </row>
    <row r="35" spans="4:15" x14ac:dyDescent="0.25">
      <c r="D35" s="3">
        <v>67.780900000000003</v>
      </c>
      <c r="E35" s="3">
        <v>223.9965</v>
      </c>
      <c r="F35" s="3">
        <v>777.68150000000003</v>
      </c>
      <c r="H35" s="3">
        <v>86.745599999999996</v>
      </c>
      <c r="I35" s="3">
        <v>224.02350000000001</v>
      </c>
      <c r="J35" s="3">
        <v>777.63289999999995</v>
      </c>
      <c r="L35" s="3">
        <f t="shared" si="0"/>
        <v>18.964699999999993</v>
      </c>
      <c r="O35" s="3">
        <f t="shared" si="1"/>
        <v>-0.23675000000000068</v>
      </c>
    </row>
    <row r="36" spans="4:15" x14ac:dyDescent="0.25">
      <c r="D36" s="3">
        <v>67.982399999999998</v>
      </c>
      <c r="E36" s="3">
        <v>223.99719999999999</v>
      </c>
      <c r="F36" s="3">
        <v>802.3442</v>
      </c>
      <c r="H36" s="3">
        <v>86.964100000000002</v>
      </c>
      <c r="I36" s="3">
        <v>224.02670000000001</v>
      </c>
      <c r="J36" s="3">
        <v>802.30070000000001</v>
      </c>
      <c r="L36" s="3">
        <f t="shared" ref="L36:L67" si="2">H36-D36</f>
        <v>18.981700000000004</v>
      </c>
      <c r="O36" s="3">
        <f t="shared" si="1"/>
        <v>-2.6749999999992724E-2</v>
      </c>
    </row>
    <row r="37" spans="4:15" x14ac:dyDescent="0.25">
      <c r="D37" s="3">
        <v>67.724800000000002</v>
      </c>
      <c r="E37" s="3">
        <v>223.99770000000001</v>
      </c>
      <c r="F37" s="3">
        <v>827.01210000000003</v>
      </c>
      <c r="H37" s="3">
        <v>86.692999999999998</v>
      </c>
      <c r="I37" s="3">
        <v>224.02269999999999</v>
      </c>
      <c r="J37" s="3">
        <v>826.96249999999998</v>
      </c>
      <c r="L37" s="3">
        <f t="shared" si="2"/>
        <v>18.968199999999996</v>
      </c>
      <c r="O37" s="3">
        <f t="shared" si="1"/>
        <v>-0.29110000000000014</v>
      </c>
    </row>
    <row r="38" spans="4:15" x14ac:dyDescent="0.25">
      <c r="D38" s="3">
        <v>67.846599999999995</v>
      </c>
      <c r="E38" s="3">
        <v>223.99610000000001</v>
      </c>
      <c r="F38" s="3">
        <v>851.67539999999997</v>
      </c>
      <c r="H38" s="3">
        <v>86.8279</v>
      </c>
      <c r="I38" s="3">
        <v>224.02420000000001</v>
      </c>
      <c r="J38" s="3">
        <v>851.63030000000003</v>
      </c>
      <c r="L38" s="3">
        <f t="shared" si="2"/>
        <v>18.981300000000005</v>
      </c>
      <c r="O38" s="3">
        <f t="shared" si="1"/>
        <v>-0.16275000000000261</v>
      </c>
    </row>
    <row r="39" spans="4:15" x14ac:dyDescent="0.25">
      <c r="D39" s="3">
        <v>67.897900000000007</v>
      </c>
      <c r="E39" s="3">
        <v>223.9957</v>
      </c>
      <c r="F39" s="3">
        <v>876.33989999999994</v>
      </c>
      <c r="H39" s="3">
        <v>86.851100000000002</v>
      </c>
      <c r="I39" s="3">
        <v>224.02350000000001</v>
      </c>
      <c r="J39" s="3">
        <v>876.29480000000001</v>
      </c>
      <c r="L39" s="3">
        <f t="shared" si="2"/>
        <v>18.953199999999995</v>
      </c>
      <c r="O39" s="3">
        <f t="shared" si="1"/>
        <v>-0.12549999999998818</v>
      </c>
    </row>
    <row r="40" spans="4:15" x14ac:dyDescent="0.25">
      <c r="D40" s="3">
        <v>67.879499999999993</v>
      </c>
      <c r="E40" s="3">
        <v>223.99780000000001</v>
      </c>
      <c r="F40" s="3">
        <v>901.00480000000005</v>
      </c>
      <c r="H40" s="3">
        <v>86.852099999999993</v>
      </c>
      <c r="I40" s="3">
        <v>224.02539999999999</v>
      </c>
      <c r="J40" s="3">
        <v>900.9597</v>
      </c>
      <c r="L40" s="3">
        <f t="shared" si="2"/>
        <v>18.9726</v>
      </c>
      <c r="O40" s="3">
        <f t="shared" si="1"/>
        <v>-0.13420000000000698</v>
      </c>
    </row>
    <row r="41" spans="4:15" x14ac:dyDescent="0.25">
      <c r="D41" s="3">
        <v>67.749799999999993</v>
      </c>
      <c r="E41" s="3">
        <v>223.99760000000001</v>
      </c>
      <c r="F41" s="3">
        <v>925.67460000000005</v>
      </c>
      <c r="H41" s="3">
        <v>86.7226</v>
      </c>
      <c r="I41" s="3">
        <v>224.02449999999999</v>
      </c>
      <c r="J41" s="3">
        <v>925.62360000000001</v>
      </c>
      <c r="L41" s="3">
        <f t="shared" si="2"/>
        <v>18.972800000000007</v>
      </c>
      <c r="O41" s="3">
        <f t="shared" si="1"/>
        <v>-0.26380000000000337</v>
      </c>
    </row>
    <row r="42" spans="4:15" x14ac:dyDescent="0.25">
      <c r="D42" s="3">
        <v>67.773600000000002</v>
      </c>
      <c r="E42" s="3">
        <v>223.99760000000001</v>
      </c>
      <c r="F42" s="3">
        <v>950.33669999999995</v>
      </c>
      <c r="H42" s="3">
        <v>86.724400000000003</v>
      </c>
      <c r="I42" s="3">
        <v>224.0224</v>
      </c>
      <c r="J42" s="3">
        <v>950.2894</v>
      </c>
      <c r="L42" s="3">
        <f t="shared" si="2"/>
        <v>18.950800000000001</v>
      </c>
      <c r="O42" s="3">
        <f t="shared" si="1"/>
        <v>-0.25100000000000477</v>
      </c>
    </row>
    <row r="43" spans="4:15" x14ac:dyDescent="0.25">
      <c r="D43" s="3">
        <v>67.872200000000007</v>
      </c>
      <c r="E43" s="3">
        <v>223.99770000000001</v>
      </c>
      <c r="F43" s="3">
        <v>975.00279999999998</v>
      </c>
      <c r="H43" s="3">
        <v>86.826300000000003</v>
      </c>
      <c r="I43" s="3">
        <v>224.02340000000001</v>
      </c>
      <c r="J43" s="3">
        <v>974.9556</v>
      </c>
      <c r="L43" s="3">
        <f t="shared" si="2"/>
        <v>18.954099999999997</v>
      </c>
      <c r="O43" s="3">
        <f t="shared" si="1"/>
        <v>-0.15074999999998795</v>
      </c>
    </row>
    <row r="44" spans="4:15" x14ac:dyDescent="0.25">
      <c r="D44" s="3">
        <v>67.627700000000004</v>
      </c>
      <c r="E44" s="3">
        <v>223.9966</v>
      </c>
      <c r="F44" s="3">
        <v>999.6721</v>
      </c>
      <c r="H44" s="3">
        <v>86.575400000000002</v>
      </c>
      <c r="I44" s="3">
        <v>224.02209999999999</v>
      </c>
      <c r="J44" s="3">
        <v>999.61869999999999</v>
      </c>
      <c r="L44" s="3">
        <f t="shared" si="2"/>
        <v>18.947699999999998</v>
      </c>
      <c r="O44" s="3">
        <f t="shared" si="1"/>
        <v>-0.39844999999999686</v>
      </c>
    </row>
    <row r="45" spans="4:15" x14ac:dyDescent="0.25">
      <c r="D45" s="3">
        <v>67.803700000000006</v>
      </c>
      <c r="E45" s="3">
        <v>223.99680000000001</v>
      </c>
      <c r="F45" s="3">
        <v>1024.3343</v>
      </c>
      <c r="H45" s="3">
        <v>86.750699999999995</v>
      </c>
      <c r="I45" s="3">
        <v>224.02449999999999</v>
      </c>
      <c r="J45" s="3">
        <v>1024.2852</v>
      </c>
      <c r="L45" s="3">
        <f t="shared" si="2"/>
        <v>18.946999999999989</v>
      </c>
      <c r="O45" s="3">
        <f t="shared" si="1"/>
        <v>-0.22280000000000655</v>
      </c>
    </row>
    <row r="46" spans="4:15" x14ac:dyDescent="0.25">
      <c r="D46" s="3">
        <v>67.874099999999999</v>
      </c>
      <c r="E46" s="3">
        <v>223.9982</v>
      </c>
      <c r="F46" s="3">
        <v>1048.9945</v>
      </c>
      <c r="H46" s="3">
        <v>86.837900000000005</v>
      </c>
      <c r="I46" s="3">
        <v>224.02600000000001</v>
      </c>
      <c r="J46" s="3">
        <v>1048.9512999999999</v>
      </c>
      <c r="L46" s="3">
        <f t="shared" si="2"/>
        <v>18.963800000000006</v>
      </c>
      <c r="O46" s="3">
        <f t="shared" si="1"/>
        <v>-0.14400000000000546</v>
      </c>
    </row>
    <row r="47" spans="4:15" x14ac:dyDescent="0.25">
      <c r="D47" s="3">
        <v>67.739999999999995</v>
      </c>
      <c r="E47" s="3">
        <v>223.99780000000001</v>
      </c>
      <c r="F47" s="3">
        <v>1073.6677</v>
      </c>
      <c r="H47" s="3">
        <v>86.714699999999993</v>
      </c>
      <c r="I47" s="3">
        <v>224.02459999999999</v>
      </c>
      <c r="J47" s="3">
        <v>1073.6157000000001</v>
      </c>
      <c r="L47" s="3">
        <f t="shared" si="2"/>
        <v>18.974699999999999</v>
      </c>
      <c r="O47" s="3">
        <f t="shared" si="1"/>
        <v>-0.27264999999999873</v>
      </c>
    </row>
    <row r="48" spans="4:15" x14ac:dyDescent="0.25">
      <c r="D48" s="3">
        <v>67.795299999999997</v>
      </c>
      <c r="E48" s="3">
        <v>223.99780000000001</v>
      </c>
      <c r="F48" s="3">
        <v>1098.3272999999999</v>
      </c>
      <c r="H48" s="3">
        <v>86.752499999999998</v>
      </c>
      <c r="I48" s="3">
        <v>224.02250000000001</v>
      </c>
      <c r="J48" s="3">
        <v>1098.2802999999999</v>
      </c>
      <c r="L48" s="3">
        <f t="shared" si="2"/>
        <v>18.9572</v>
      </c>
      <c r="O48" s="3">
        <f t="shared" si="1"/>
        <v>-0.22610000000000241</v>
      </c>
    </row>
    <row r="49" spans="4:15" x14ac:dyDescent="0.25">
      <c r="D49" s="3">
        <v>67.769800000000004</v>
      </c>
      <c r="E49" s="3">
        <v>223.99539999999999</v>
      </c>
      <c r="F49" s="3">
        <v>1122.9967999999999</v>
      </c>
      <c r="H49" s="3">
        <v>86.745199999999997</v>
      </c>
      <c r="I49" s="3">
        <v>224.02379999999999</v>
      </c>
      <c r="J49" s="3">
        <v>1122.9458999999999</v>
      </c>
      <c r="L49" s="3">
        <f t="shared" si="2"/>
        <v>18.975399999999993</v>
      </c>
      <c r="O49" s="3">
        <f t="shared" si="1"/>
        <v>-0.24250000000000682</v>
      </c>
    </row>
    <row r="50" spans="4:15" x14ac:dyDescent="0.25">
      <c r="D50" s="3">
        <v>67.819800000000001</v>
      </c>
      <c r="E50" s="3">
        <v>223.99549999999999</v>
      </c>
      <c r="F50" s="3">
        <v>1147.6606999999999</v>
      </c>
      <c r="H50" s="3">
        <v>86.793199999999999</v>
      </c>
      <c r="I50" s="3">
        <v>224.02430000000001</v>
      </c>
      <c r="J50" s="3">
        <v>1147.6123</v>
      </c>
      <c r="L50" s="3">
        <f t="shared" si="2"/>
        <v>18.973399999999998</v>
      </c>
      <c r="O50" s="3">
        <f t="shared" si="1"/>
        <v>-0.19350000000000023</v>
      </c>
    </row>
    <row r="51" spans="4:15" x14ac:dyDescent="0.25">
      <c r="D51" s="3">
        <v>67.858900000000006</v>
      </c>
      <c r="E51" s="3">
        <v>223.9983</v>
      </c>
      <c r="F51" s="3">
        <v>1172.3235</v>
      </c>
      <c r="H51" s="3">
        <v>86.838899999999995</v>
      </c>
      <c r="I51" s="3">
        <v>224.0258</v>
      </c>
      <c r="J51" s="3">
        <v>1172.2764999999999</v>
      </c>
      <c r="L51" s="3">
        <f t="shared" si="2"/>
        <v>18.97999999999999</v>
      </c>
      <c r="O51" s="3">
        <f t="shared" si="1"/>
        <v>-0.15109999999999957</v>
      </c>
    </row>
    <row r="52" spans="4:15" x14ac:dyDescent="0.25">
      <c r="D52" s="3">
        <v>67.733400000000003</v>
      </c>
      <c r="E52" s="3">
        <v>223.9966</v>
      </c>
      <c r="F52" s="3">
        <v>1196.991</v>
      </c>
      <c r="H52" s="3">
        <v>86.706599999999995</v>
      </c>
      <c r="I52" s="3">
        <v>224.02209999999999</v>
      </c>
      <c r="J52" s="3">
        <v>1196.9407000000001</v>
      </c>
      <c r="L52" s="3">
        <f t="shared" si="2"/>
        <v>18.973199999999991</v>
      </c>
      <c r="O52" s="3">
        <f t="shared" si="1"/>
        <v>-0.28000000000000114</v>
      </c>
    </row>
    <row r="53" spans="4:15" x14ac:dyDescent="0.25">
      <c r="D53" s="3">
        <v>67.839600000000004</v>
      </c>
      <c r="E53" s="3">
        <v>223.9957</v>
      </c>
      <c r="F53" s="3">
        <v>1221.653</v>
      </c>
      <c r="H53" s="3">
        <v>86.818600000000004</v>
      </c>
      <c r="I53" s="3">
        <v>224.0258</v>
      </c>
      <c r="J53" s="3">
        <v>1221.6075000000001</v>
      </c>
      <c r="L53" s="3">
        <f t="shared" si="2"/>
        <v>18.978999999999999</v>
      </c>
      <c r="O53" s="3">
        <f t="shared" si="1"/>
        <v>-0.17089999999998895</v>
      </c>
    </row>
    <row r="54" spans="4:15" x14ac:dyDescent="0.25">
      <c r="D54" s="3">
        <v>67.739400000000003</v>
      </c>
      <c r="E54" s="3">
        <v>223.99719999999999</v>
      </c>
      <c r="F54" s="3">
        <v>1246.3190999999999</v>
      </c>
      <c r="H54" s="3">
        <v>86.714600000000004</v>
      </c>
      <c r="I54" s="3">
        <v>224.02420000000001</v>
      </c>
      <c r="J54" s="3">
        <v>1246.2718</v>
      </c>
      <c r="L54" s="3">
        <f t="shared" si="2"/>
        <v>18.975200000000001</v>
      </c>
      <c r="O54" s="3">
        <f t="shared" si="1"/>
        <v>-0.27299999999999613</v>
      </c>
    </row>
    <row r="55" spans="4:15" x14ac:dyDescent="0.25">
      <c r="D55" s="3">
        <v>67.745900000000006</v>
      </c>
      <c r="E55" s="3">
        <v>223.99680000000001</v>
      </c>
      <c r="F55" s="3">
        <v>1270.9873</v>
      </c>
      <c r="H55" s="3">
        <v>86.713099999999997</v>
      </c>
      <c r="I55" s="3">
        <v>224.02440000000001</v>
      </c>
      <c r="J55" s="3">
        <v>1270.9363000000001</v>
      </c>
      <c r="L55" s="3">
        <f t="shared" si="2"/>
        <v>18.967199999999991</v>
      </c>
      <c r="O55" s="3">
        <f t="shared" si="1"/>
        <v>-0.27049999999999841</v>
      </c>
    </row>
    <row r="56" spans="4:15" x14ac:dyDescent="0.25">
      <c r="D56" s="3">
        <v>67.776499999999999</v>
      </c>
      <c r="E56" s="3">
        <v>223.99770000000001</v>
      </c>
      <c r="F56" s="3">
        <v>1295.6479999999999</v>
      </c>
      <c r="H56" s="3">
        <v>86.751999999999995</v>
      </c>
      <c r="I56" s="3">
        <v>224.0241</v>
      </c>
      <c r="J56" s="3">
        <v>1295.6025999999999</v>
      </c>
      <c r="L56" s="3">
        <f t="shared" si="2"/>
        <v>18.975499999999997</v>
      </c>
      <c r="O56" s="3">
        <f t="shared" si="1"/>
        <v>-0.23574999999999591</v>
      </c>
    </row>
    <row r="57" spans="4:15" x14ac:dyDescent="0.25">
      <c r="D57" s="3">
        <v>67.759699999999995</v>
      </c>
      <c r="E57" s="3">
        <v>223.99690000000001</v>
      </c>
      <c r="F57" s="3">
        <v>1320.3169</v>
      </c>
      <c r="H57" s="3">
        <v>86.732600000000005</v>
      </c>
      <c r="I57" s="3">
        <v>224.02500000000001</v>
      </c>
      <c r="J57" s="3">
        <v>1320.2675999999999</v>
      </c>
      <c r="L57" s="3">
        <f t="shared" si="2"/>
        <v>18.97290000000001</v>
      </c>
      <c r="O57" s="3">
        <f t="shared" si="1"/>
        <v>-0.25384999999999991</v>
      </c>
    </row>
    <row r="58" spans="4:15" x14ac:dyDescent="0.25">
      <c r="D58" s="3">
        <v>67.928799999999995</v>
      </c>
      <c r="E58" s="3">
        <v>223.99690000000001</v>
      </c>
      <c r="F58" s="3">
        <v>1344.9802999999999</v>
      </c>
      <c r="H58" s="3">
        <v>86.8994</v>
      </c>
      <c r="I58" s="3">
        <v>224.0264</v>
      </c>
      <c r="J58" s="3">
        <v>1344.9345000000001</v>
      </c>
      <c r="L58" s="3">
        <f t="shared" si="2"/>
        <v>18.970600000000005</v>
      </c>
      <c r="O58" s="3">
        <f t="shared" si="1"/>
        <v>-8.5900000000009413E-2</v>
      </c>
    </row>
    <row r="59" spans="4:15" x14ac:dyDescent="0.25">
      <c r="D59" s="3">
        <v>67.810199999999995</v>
      </c>
      <c r="E59" s="3">
        <v>223.9965</v>
      </c>
      <c r="F59" s="3">
        <v>1369.6446000000001</v>
      </c>
      <c r="H59" s="3">
        <v>86.765500000000003</v>
      </c>
      <c r="I59" s="3">
        <v>224.02549999999999</v>
      </c>
      <c r="J59" s="3">
        <v>1369.598</v>
      </c>
      <c r="L59" s="3">
        <f t="shared" si="2"/>
        <v>18.955300000000008</v>
      </c>
      <c r="O59" s="3">
        <f t="shared" si="1"/>
        <v>-0.21215000000000828</v>
      </c>
    </row>
    <row r="60" spans="4:15" x14ac:dyDescent="0.25">
      <c r="D60" s="3">
        <v>67.696899999999999</v>
      </c>
      <c r="E60" s="3">
        <v>223.99709999999999</v>
      </c>
      <c r="F60" s="3">
        <v>1394.3112000000001</v>
      </c>
      <c r="H60" s="3">
        <v>86.6768</v>
      </c>
      <c r="I60" s="3">
        <v>224.0239</v>
      </c>
      <c r="J60" s="3">
        <v>1394.2621999999999</v>
      </c>
      <c r="L60" s="3">
        <f t="shared" si="2"/>
        <v>18.979900000000001</v>
      </c>
      <c r="O60" s="3">
        <f t="shared" si="1"/>
        <v>-0.31315000000000737</v>
      </c>
    </row>
    <row r="61" spans="4:15" x14ac:dyDescent="0.25">
      <c r="D61" s="3">
        <v>67.810100000000006</v>
      </c>
      <c r="E61" s="3">
        <v>223.99719999999999</v>
      </c>
      <c r="F61" s="3">
        <v>1418.9731999999999</v>
      </c>
      <c r="H61" s="3">
        <v>86.779200000000003</v>
      </c>
      <c r="I61" s="3">
        <v>224.0248</v>
      </c>
      <c r="J61" s="3">
        <v>1418.9290000000001</v>
      </c>
      <c r="L61" s="3">
        <f t="shared" si="2"/>
        <v>18.969099999999997</v>
      </c>
      <c r="O61" s="3">
        <f t="shared" si="1"/>
        <v>-0.2053499999999957</v>
      </c>
    </row>
    <row r="62" spans="4:15" x14ac:dyDescent="0.25">
      <c r="D62" s="3">
        <v>67.731399999999994</v>
      </c>
      <c r="E62" s="3">
        <v>223.9965</v>
      </c>
      <c r="F62" s="3">
        <v>1443.643</v>
      </c>
      <c r="H62" s="3">
        <v>86.706699999999998</v>
      </c>
      <c r="I62" s="3">
        <v>224.0241</v>
      </c>
      <c r="J62" s="3">
        <v>1443.5934</v>
      </c>
      <c r="L62" s="3">
        <f t="shared" si="2"/>
        <v>18.975300000000004</v>
      </c>
      <c r="O62" s="3">
        <f t="shared" si="1"/>
        <v>-0.28095000000000425</v>
      </c>
    </row>
    <row r="63" spans="4:15" x14ac:dyDescent="0.25">
      <c r="D63" s="3">
        <v>67.822999999999993</v>
      </c>
      <c r="E63" s="3">
        <v>223.99719999999999</v>
      </c>
      <c r="F63" s="3">
        <v>1468.3085000000001</v>
      </c>
      <c r="H63" s="3">
        <v>86.794600000000003</v>
      </c>
      <c r="I63" s="3">
        <v>224.02500000000001</v>
      </c>
      <c r="J63" s="3">
        <v>1468.259</v>
      </c>
      <c r="L63" s="3">
        <f t="shared" si="2"/>
        <v>18.971600000000009</v>
      </c>
      <c r="O63" s="3">
        <f t="shared" si="1"/>
        <v>-0.19120000000000914</v>
      </c>
    </row>
    <row r="64" spans="4:15" x14ac:dyDescent="0.25">
      <c r="D64" s="3">
        <v>67.827299999999994</v>
      </c>
      <c r="E64" s="3">
        <v>223.99760000000001</v>
      </c>
      <c r="F64" s="3">
        <v>1492.9689000000001</v>
      </c>
      <c r="H64" s="3">
        <v>86.790599999999998</v>
      </c>
      <c r="I64" s="3">
        <v>224.02340000000001</v>
      </c>
      <c r="J64" s="3">
        <v>1492.9246000000001</v>
      </c>
      <c r="L64" s="3">
        <f t="shared" si="2"/>
        <v>18.963300000000004</v>
      </c>
      <c r="O64" s="3">
        <f t="shared" si="1"/>
        <v>-0.19105000000000416</v>
      </c>
    </row>
    <row r="65" spans="4:15" x14ac:dyDescent="0.25">
      <c r="D65" s="3">
        <v>67.8399</v>
      </c>
      <c r="E65" s="3">
        <v>223.9975</v>
      </c>
      <c r="F65" s="3">
        <v>1517.6339</v>
      </c>
      <c r="H65" s="3">
        <v>86.802199999999999</v>
      </c>
      <c r="I65" s="3">
        <v>224.02520000000001</v>
      </c>
      <c r="J65" s="3">
        <v>1517.5895</v>
      </c>
      <c r="L65" s="3">
        <f t="shared" si="2"/>
        <v>18.962299999999999</v>
      </c>
      <c r="O65" s="3">
        <f t="shared" si="1"/>
        <v>-0.17895000000000039</v>
      </c>
    </row>
    <row r="66" spans="4:15" x14ac:dyDescent="0.25">
      <c r="D66" s="3">
        <v>67.795599999999993</v>
      </c>
      <c r="E66" s="3">
        <v>223.99610000000001</v>
      </c>
      <c r="F66" s="3">
        <v>1542.3008</v>
      </c>
      <c r="H66" s="3">
        <v>86.770899999999997</v>
      </c>
      <c r="I66" s="3">
        <v>224.02260000000001</v>
      </c>
      <c r="J66" s="3">
        <v>1542.2541000000001</v>
      </c>
      <c r="L66" s="3">
        <f t="shared" si="2"/>
        <v>18.975300000000004</v>
      </c>
      <c r="O66" s="3">
        <f t="shared" si="1"/>
        <v>-0.21675000000000466</v>
      </c>
    </row>
    <row r="67" spans="4:15" x14ac:dyDescent="0.25">
      <c r="D67" s="3">
        <v>67.880600000000001</v>
      </c>
      <c r="E67" s="3">
        <v>223.99520000000001</v>
      </c>
      <c r="F67" s="3">
        <v>1566.9684</v>
      </c>
      <c r="H67" s="3">
        <v>86.863500000000002</v>
      </c>
      <c r="I67" s="3">
        <v>224.0231</v>
      </c>
      <c r="J67" s="3">
        <v>1566.9204</v>
      </c>
      <c r="L67" s="3">
        <f t="shared" si="2"/>
        <v>18.982900000000001</v>
      </c>
      <c r="O67" s="3">
        <f t="shared" si="1"/>
        <v>-0.12794999999999845</v>
      </c>
    </row>
    <row r="68" spans="4:15" x14ac:dyDescent="0.25">
      <c r="D68" s="3">
        <v>67.782700000000006</v>
      </c>
      <c r="E68" s="3">
        <v>223.99770000000001</v>
      </c>
      <c r="F68" s="3">
        <v>1591.6312</v>
      </c>
      <c r="H68" s="3">
        <v>86.761700000000005</v>
      </c>
      <c r="I68" s="3">
        <v>224.02449999999999</v>
      </c>
      <c r="J68" s="3">
        <v>1591.5849000000001</v>
      </c>
      <c r="L68" s="3">
        <f t="shared" ref="L68:L99" si="3">H68-D68</f>
        <v>18.978999999999999</v>
      </c>
      <c r="O68" s="3">
        <f t="shared" si="1"/>
        <v>-0.227800000000002</v>
      </c>
    </row>
    <row r="69" spans="4:15" x14ac:dyDescent="0.25">
      <c r="D69" s="3">
        <v>67.742099999999994</v>
      </c>
      <c r="E69" s="3">
        <v>223.9966</v>
      </c>
      <c r="F69" s="3">
        <v>1616.2972</v>
      </c>
      <c r="H69" s="3">
        <v>86.695400000000006</v>
      </c>
      <c r="I69" s="3">
        <v>224.024</v>
      </c>
      <c r="J69" s="3">
        <v>1616.2491</v>
      </c>
      <c r="L69" s="3">
        <f t="shared" si="3"/>
        <v>18.953300000000013</v>
      </c>
      <c r="O69" s="3">
        <f t="shared" ref="O69:O132" si="4">AVERAGE(D69,H69)-77.5</f>
        <v>-0.28125</v>
      </c>
    </row>
    <row r="70" spans="4:15" x14ac:dyDescent="0.25">
      <c r="D70" s="3">
        <v>67.796499999999995</v>
      </c>
      <c r="E70" s="3">
        <v>223.99629999999999</v>
      </c>
      <c r="F70" s="3">
        <v>1640.9619</v>
      </c>
      <c r="H70" s="3">
        <v>86.763999999999996</v>
      </c>
      <c r="I70" s="3">
        <v>224.02369999999999</v>
      </c>
      <c r="J70" s="3">
        <v>1640.915</v>
      </c>
      <c r="L70" s="3">
        <f t="shared" si="3"/>
        <v>18.967500000000001</v>
      </c>
      <c r="O70" s="3">
        <f t="shared" si="4"/>
        <v>-0.21975000000000477</v>
      </c>
    </row>
    <row r="71" spans="4:15" x14ac:dyDescent="0.25">
      <c r="D71" s="3">
        <v>67.692700000000002</v>
      </c>
      <c r="E71" s="3">
        <v>223.99709999999999</v>
      </c>
      <c r="F71" s="3">
        <v>1665.6273000000001</v>
      </c>
      <c r="H71" s="3">
        <v>86.656300000000002</v>
      </c>
      <c r="I71" s="3">
        <v>224.024</v>
      </c>
      <c r="J71" s="3">
        <v>1665.5799</v>
      </c>
      <c r="L71" s="3">
        <f t="shared" si="3"/>
        <v>18.9636</v>
      </c>
      <c r="O71" s="3">
        <f t="shared" si="4"/>
        <v>-0.32550000000000523</v>
      </c>
    </row>
    <row r="72" spans="4:15" x14ac:dyDescent="0.25">
      <c r="D72" s="3">
        <v>67.715699999999998</v>
      </c>
      <c r="E72" s="3">
        <v>223.9967</v>
      </c>
      <c r="F72" s="3">
        <v>1690.2963999999999</v>
      </c>
      <c r="H72" s="3">
        <v>86.687200000000004</v>
      </c>
      <c r="I72" s="3">
        <v>224.0215</v>
      </c>
      <c r="J72" s="3">
        <v>1690.2447</v>
      </c>
      <c r="L72" s="3">
        <f t="shared" si="3"/>
        <v>18.971500000000006</v>
      </c>
      <c r="O72" s="3">
        <f t="shared" si="4"/>
        <v>-0.29855000000000587</v>
      </c>
    </row>
    <row r="73" spans="4:15" x14ac:dyDescent="0.25">
      <c r="D73" s="3">
        <v>67.799099999999996</v>
      </c>
      <c r="E73" s="3">
        <v>223.99680000000001</v>
      </c>
      <c r="F73" s="3">
        <v>1714.9603</v>
      </c>
      <c r="H73" s="3">
        <v>86.779700000000005</v>
      </c>
      <c r="I73" s="3">
        <v>224.0222</v>
      </c>
      <c r="J73" s="3">
        <v>1714.9105</v>
      </c>
      <c r="L73" s="3">
        <f t="shared" si="3"/>
        <v>18.98060000000001</v>
      </c>
      <c r="O73" s="3">
        <f t="shared" si="4"/>
        <v>-0.21059999999999945</v>
      </c>
    </row>
    <row r="74" spans="4:15" x14ac:dyDescent="0.25">
      <c r="D74" s="3">
        <v>67.751599999999996</v>
      </c>
      <c r="E74" s="3">
        <v>223.9958</v>
      </c>
      <c r="F74" s="3">
        <v>1739.6251999999999</v>
      </c>
      <c r="H74" s="3">
        <v>86.723699999999994</v>
      </c>
      <c r="I74" s="3">
        <v>224.02199999999999</v>
      </c>
      <c r="J74" s="3">
        <v>1739.5754999999999</v>
      </c>
      <c r="L74" s="3">
        <f t="shared" si="3"/>
        <v>18.972099999999998</v>
      </c>
      <c r="O74" s="3">
        <f t="shared" si="4"/>
        <v>-0.26234999999999786</v>
      </c>
    </row>
    <row r="75" spans="4:15" x14ac:dyDescent="0.25">
      <c r="D75" s="3">
        <v>67.716399999999993</v>
      </c>
      <c r="E75" s="3">
        <v>223.99629999999999</v>
      </c>
      <c r="F75" s="3">
        <v>1764.2922000000001</v>
      </c>
      <c r="H75" s="3">
        <v>86.687299999999993</v>
      </c>
      <c r="I75" s="3">
        <v>224.0215</v>
      </c>
      <c r="J75" s="3">
        <v>1764.24</v>
      </c>
      <c r="L75" s="3">
        <f t="shared" si="3"/>
        <v>18.9709</v>
      </c>
      <c r="O75" s="3">
        <f t="shared" si="4"/>
        <v>-0.2981500000000068</v>
      </c>
    </row>
    <row r="76" spans="4:15" x14ac:dyDescent="0.25">
      <c r="D76" s="3">
        <v>67.754999999999995</v>
      </c>
      <c r="E76" s="3">
        <v>223.99619999999999</v>
      </c>
      <c r="F76" s="3">
        <v>1788.9535000000001</v>
      </c>
      <c r="H76" s="3">
        <v>86.727999999999994</v>
      </c>
      <c r="I76" s="3">
        <v>224.02180000000001</v>
      </c>
      <c r="J76" s="3">
        <v>1788.9066</v>
      </c>
      <c r="L76" s="3">
        <f t="shared" si="3"/>
        <v>18.972999999999999</v>
      </c>
      <c r="O76" s="3">
        <f t="shared" si="4"/>
        <v>-0.25849999999999795</v>
      </c>
    </row>
    <row r="77" spans="4:15" x14ac:dyDescent="0.25">
      <c r="D77" s="3">
        <v>67.878</v>
      </c>
      <c r="E77" s="3">
        <v>223.9975</v>
      </c>
      <c r="F77" s="3">
        <v>1813.6161999999999</v>
      </c>
      <c r="H77" s="3">
        <v>86.839399999999998</v>
      </c>
      <c r="I77" s="3">
        <v>224.0239</v>
      </c>
      <c r="J77" s="3">
        <v>1813.5713000000001</v>
      </c>
      <c r="L77" s="3">
        <f t="shared" si="3"/>
        <v>18.961399999999998</v>
      </c>
      <c r="O77" s="3">
        <f t="shared" si="4"/>
        <v>-0.14130000000000109</v>
      </c>
    </row>
    <row r="78" spans="4:15" x14ac:dyDescent="0.25">
      <c r="D78" s="3">
        <v>67.695899999999995</v>
      </c>
      <c r="E78" s="3">
        <v>223.9965</v>
      </c>
      <c r="F78" s="3">
        <v>1838.2841000000001</v>
      </c>
      <c r="H78" s="3">
        <v>86.675200000000004</v>
      </c>
      <c r="I78" s="3">
        <v>224.02090000000001</v>
      </c>
      <c r="J78" s="3">
        <v>1838.2366999999999</v>
      </c>
      <c r="L78" s="3">
        <f t="shared" si="3"/>
        <v>18.979300000000009</v>
      </c>
      <c r="O78" s="3">
        <f t="shared" si="4"/>
        <v>-0.31444999999999368</v>
      </c>
    </row>
    <row r="79" spans="4:15" x14ac:dyDescent="0.25">
      <c r="D79" s="3">
        <v>67.864000000000004</v>
      </c>
      <c r="E79" s="3">
        <v>223.99780000000001</v>
      </c>
      <c r="F79" s="3">
        <v>1862.9473</v>
      </c>
      <c r="H79" s="3">
        <v>86.836699999999993</v>
      </c>
      <c r="I79" s="3">
        <v>224.02359999999999</v>
      </c>
      <c r="J79" s="3">
        <v>1862.9024999999999</v>
      </c>
      <c r="L79" s="3">
        <f t="shared" si="3"/>
        <v>18.972699999999989</v>
      </c>
      <c r="O79" s="3">
        <f t="shared" si="4"/>
        <v>-0.14965000000000828</v>
      </c>
    </row>
    <row r="80" spans="4:15" x14ac:dyDescent="0.25">
      <c r="D80" s="3">
        <v>68.119399999999999</v>
      </c>
      <c r="E80" s="3">
        <v>223.9984</v>
      </c>
      <c r="F80" s="3">
        <v>1887.6125999999999</v>
      </c>
      <c r="H80" s="3">
        <v>87.093900000000005</v>
      </c>
      <c r="I80" s="3">
        <v>224.02670000000001</v>
      </c>
      <c r="J80" s="3">
        <v>1887.5697</v>
      </c>
      <c r="L80" s="3">
        <f t="shared" si="3"/>
        <v>18.974500000000006</v>
      </c>
      <c r="O80" s="3">
        <f t="shared" si="4"/>
        <v>0.10665000000000191</v>
      </c>
    </row>
    <row r="81" spans="4:15" x14ac:dyDescent="0.25">
      <c r="D81" s="3">
        <v>67.905500000000004</v>
      </c>
      <c r="E81" s="3">
        <v>223.9956</v>
      </c>
      <c r="F81" s="3">
        <v>1912.2802999999999</v>
      </c>
      <c r="H81" s="3">
        <v>86.871200000000002</v>
      </c>
      <c r="I81" s="3">
        <v>224.02359999999999</v>
      </c>
      <c r="J81" s="3">
        <v>1912.2331999999999</v>
      </c>
      <c r="L81" s="3">
        <f t="shared" si="3"/>
        <v>18.965699999999998</v>
      </c>
      <c r="O81" s="3">
        <f t="shared" si="4"/>
        <v>-0.11164999999999736</v>
      </c>
    </row>
    <row r="82" spans="4:15" x14ac:dyDescent="0.25">
      <c r="D82" s="3">
        <v>67.759299999999996</v>
      </c>
      <c r="E82" s="3">
        <v>223.99680000000001</v>
      </c>
      <c r="F82" s="3">
        <v>1936.9441999999999</v>
      </c>
      <c r="H82" s="3">
        <v>86.731999999999999</v>
      </c>
      <c r="I82" s="3">
        <v>224.02189999999999</v>
      </c>
      <c r="J82" s="3">
        <v>1936.8973000000001</v>
      </c>
      <c r="L82" s="3">
        <f t="shared" si="3"/>
        <v>18.972700000000003</v>
      </c>
      <c r="O82" s="3">
        <f t="shared" si="4"/>
        <v>-0.2543500000000023</v>
      </c>
    </row>
    <row r="83" spans="4:15" x14ac:dyDescent="0.25">
      <c r="D83" s="3">
        <v>67.775899999999993</v>
      </c>
      <c r="E83" s="3">
        <v>223.99680000000001</v>
      </c>
      <c r="F83" s="3">
        <v>1961.6103000000001</v>
      </c>
      <c r="H83" s="3">
        <v>86.744399999999999</v>
      </c>
      <c r="I83" s="3">
        <v>224.02350000000001</v>
      </c>
      <c r="J83" s="3">
        <v>1961.5625</v>
      </c>
      <c r="L83" s="3">
        <f t="shared" si="3"/>
        <v>18.968500000000006</v>
      </c>
      <c r="O83" s="3">
        <f t="shared" si="4"/>
        <v>-0.23985000000000412</v>
      </c>
    </row>
    <row r="84" spans="4:15" x14ac:dyDescent="0.25">
      <c r="D84" s="3">
        <v>67.715000000000003</v>
      </c>
      <c r="E84" s="3">
        <v>223.99639999999999</v>
      </c>
      <c r="F84" s="3">
        <v>1986.2751000000001</v>
      </c>
      <c r="H84" s="3">
        <v>86.685000000000002</v>
      </c>
      <c r="I84" s="3">
        <v>224.02109999999999</v>
      </c>
      <c r="J84" s="3">
        <v>1986.2270000000001</v>
      </c>
      <c r="L84" s="3">
        <f t="shared" si="3"/>
        <v>18.97</v>
      </c>
      <c r="O84" s="3">
        <f t="shared" si="4"/>
        <v>-0.29999999999999716</v>
      </c>
    </row>
    <row r="85" spans="4:15" x14ac:dyDescent="0.25">
      <c r="D85" s="3">
        <v>67.548000000000002</v>
      </c>
      <c r="E85" s="3">
        <v>223.99610000000001</v>
      </c>
      <c r="F85" s="3">
        <v>2010.9431999999999</v>
      </c>
      <c r="H85" s="3">
        <v>86.527000000000001</v>
      </c>
      <c r="I85" s="3">
        <v>224.02010000000001</v>
      </c>
      <c r="J85" s="3">
        <v>2010.8905999999999</v>
      </c>
      <c r="L85" s="3">
        <f t="shared" si="3"/>
        <v>18.978999999999999</v>
      </c>
      <c r="O85" s="3">
        <f t="shared" si="4"/>
        <v>-0.46250000000000568</v>
      </c>
    </row>
    <row r="86" spans="4:15" x14ac:dyDescent="0.25">
      <c r="D86" s="3">
        <v>67.801500000000004</v>
      </c>
      <c r="E86" s="3">
        <v>223.99639999999999</v>
      </c>
      <c r="F86" s="3">
        <v>2035.6085</v>
      </c>
      <c r="H86" s="3">
        <v>86.761200000000002</v>
      </c>
      <c r="I86" s="3">
        <v>224.02250000000001</v>
      </c>
      <c r="J86" s="3">
        <v>2035.5577000000001</v>
      </c>
      <c r="L86" s="3">
        <f t="shared" si="3"/>
        <v>18.959699999999998</v>
      </c>
      <c r="O86" s="3">
        <f t="shared" si="4"/>
        <v>-0.21864999999999668</v>
      </c>
    </row>
    <row r="87" spans="4:15" x14ac:dyDescent="0.25">
      <c r="D87" s="3">
        <v>67.7821</v>
      </c>
      <c r="E87" s="3">
        <v>223.9967</v>
      </c>
      <c r="F87" s="3">
        <v>2060.2719999999999</v>
      </c>
      <c r="H87" s="3">
        <v>86.751599999999996</v>
      </c>
      <c r="I87" s="3">
        <v>224.02340000000001</v>
      </c>
      <c r="J87" s="3">
        <v>2060.2226000000001</v>
      </c>
      <c r="L87" s="3">
        <f t="shared" si="3"/>
        <v>18.969499999999996</v>
      </c>
      <c r="O87" s="3">
        <f t="shared" si="4"/>
        <v>-0.23314999999999486</v>
      </c>
    </row>
    <row r="88" spans="4:15" x14ac:dyDescent="0.25">
      <c r="D88" s="3">
        <v>67.718000000000004</v>
      </c>
      <c r="E88" s="3">
        <v>223.99610000000001</v>
      </c>
      <c r="F88" s="3">
        <v>2084.9402</v>
      </c>
      <c r="H88" s="3">
        <v>86.696100000000001</v>
      </c>
      <c r="I88" s="3">
        <v>224.023</v>
      </c>
      <c r="J88" s="3">
        <v>2084.8878</v>
      </c>
      <c r="L88" s="3">
        <f t="shared" si="3"/>
        <v>18.978099999999998</v>
      </c>
      <c r="O88" s="3">
        <f t="shared" si="4"/>
        <v>-0.2929499999999905</v>
      </c>
    </row>
    <row r="89" spans="4:15" x14ac:dyDescent="0.25">
      <c r="D89" s="3">
        <v>67.748400000000004</v>
      </c>
      <c r="E89" s="3">
        <v>223.99619999999999</v>
      </c>
      <c r="F89" s="3">
        <v>2109.6005</v>
      </c>
      <c r="H89" s="3">
        <v>86.721500000000006</v>
      </c>
      <c r="I89" s="3">
        <v>224.0239</v>
      </c>
      <c r="J89" s="3">
        <v>2109.5533</v>
      </c>
      <c r="L89" s="3">
        <f t="shared" si="3"/>
        <v>18.973100000000002</v>
      </c>
      <c r="O89" s="3">
        <f t="shared" si="4"/>
        <v>-0.26505000000000223</v>
      </c>
    </row>
    <row r="90" spans="4:15" x14ac:dyDescent="0.25">
      <c r="D90" s="3">
        <v>67.7239</v>
      </c>
      <c r="E90" s="3">
        <v>223.99180000000001</v>
      </c>
      <c r="F90" s="3">
        <v>2134.2687000000001</v>
      </c>
      <c r="H90" s="3">
        <v>86.683599999999998</v>
      </c>
      <c r="I90" s="3">
        <v>224.0213</v>
      </c>
      <c r="J90" s="3">
        <v>2134.2181999999998</v>
      </c>
      <c r="L90" s="3">
        <f t="shared" si="3"/>
        <v>18.959699999999998</v>
      </c>
      <c r="O90" s="3">
        <f t="shared" si="4"/>
        <v>-0.29625000000000057</v>
      </c>
    </row>
    <row r="91" spans="4:15" x14ac:dyDescent="0.25">
      <c r="D91" s="3">
        <v>67.783299999999997</v>
      </c>
      <c r="E91" s="3">
        <v>223.99639999999999</v>
      </c>
      <c r="F91" s="3">
        <v>2158.9326999999998</v>
      </c>
      <c r="H91" s="3">
        <v>86.759200000000007</v>
      </c>
      <c r="I91" s="3">
        <v>224.02269999999999</v>
      </c>
      <c r="J91" s="3">
        <v>2158.8836000000001</v>
      </c>
      <c r="L91" s="3">
        <f t="shared" si="3"/>
        <v>18.97590000000001</v>
      </c>
      <c r="O91" s="3">
        <f t="shared" si="4"/>
        <v>-0.22874999999999091</v>
      </c>
    </row>
    <row r="92" spans="4:15" x14ac:dyDescent="0.25">
      <c r="D92" s="3">
        <v>67.803399999999996</v>
      </c>
      <c r="E92" s="3">
        <v>223.9966</v>
      </c>
      <c r="F92" s="3">
        <v>2183.5983999999999</v>
      </c>
      <c r="H92" s="3">
        <v>86.776200000000003</v>
      </c>
      <c r="I92" s="3">
        <v>224.02379999999999</v>
      </c>
      <c r="J92" s="3">
        <v>2183.5493999999999</v>
      </c>
      <c r="L92" s="3">
        <f t="shared" si="3"/>
        <v>18.972800000000007</v>
      </c>
      <c r="O92" s="3">
        <f t="shared" si="4"/>
        <v>-0.21020000000000039</v>
      </c>
    </row>
    <row r="93" spans="4:15" x14ac:dyDescent="0.25">
      <c r="D93" s="3">
        <v>67.822000000000003</v>
      </c>
      <c r="E93" s="3">
        <v>223.99719999999999</v>
      </c>
      <c r="F93" s="3">
        <v>2208.2602999999999</v>
      </c>
      <c r="H93" s="3">
        <v>86.785799999999995</v>
      </c>
      <c r="I93" s="3">
        <v>224.02330000000001</v>
      </c>
      <c r="J93" s="3">
        <v>2208.2145</v>
      </c>
      <c r="L93" s="3">
        <f t="shared" si="3"/>
        <v>18.963799999999992</v>
      </c>
      <c r="O93" s="3">
        <f t="shared" si="4"/>
        <v>-0.19610000000000127</v>
      </c>
    </row>
    <row r="94" spans="4:15" x14ac:dyDescent="0.25">
      <c r="D94" s="3">
        <v>67.745599999999996</v>
      </c>
      <c r="E94" s="3">
        <v>223.99709999999999</v>
      </c>
      <c r="F94" s="3">
        <v>2232.9276</v>
      </c>
      <c r="H94" s="3">
        <v>86.723500000000001</v>
      </c>
      <c r="I94" s="3">
        <v>224.02289999999999</v>
      </c>
      <c r="J94" s="3">
        <v>2232.8806</v>
      </c>
      <c r="L94" s="3">
        <f t="shared" si="3"/>
        <v>18.977900000000005</v>
      </c>
      <c r="O94" s="3">
        <f t="shared" si="4"/>
        <v>-0.2654500000000013</v>
      </c>
    </row>
    <row r="95" spans="4:15" x14ac:dyDescent="0.25">
      <c r="D95" s="3">
        <v>67.6828</v>
      </c>
      <c r="E95" s="3">
        <v>223.995</v>
      </c>
      <c r="F95" s="3">
        <v>2257.5938000000001</v>
      </c>
      <c r="H95" s="3">
        <v>86.661500000000004</v>
      </c>
      <c r="I95" s="3">
        <v>224.0231</v>
      </c>
      <c r="J95" s="3">
        <v>2257.5445</v>
      </c>
      <c r="L95" s="3">
        <f t="shared" si="3"/>
        <v>18.978700000000003</v>
      </c>
      <c r="O95" s="3">
        <f t="shared" si="4"/>
        <v>-0.32784999999999798</v>
      </c>
    </row>
    <row r="96" spans="4:15" x14ac:dyDescent="0.25">
      <c r="D96" s="3">
        <v>67.802499999999995</v>
      </c>
      <c r="E96" s="3">
        <v>223.9967</v>
      </c>
      <c r="F96" s="3">
        <v>2282.2566000000002</v>
      </c>
      <c r="H96" s="3">
        <v>86.760599999999997</v>
      </c>
      <c r="I96" s="3">
        <v>224.0239</v>
      </c>
      <c r="J96" s="3">
        <v>2282.2112000000002</v>
      </c>
      <c r="L96" s="3">
        <f t="shared" si="3"/>
        <v>18.958100000000002</v>
      </c>
      <c r="O96" s="3">
        <f t="shared" si="4"/>
        <v>-0.21845000000000425</v>
      </c>
    </row>
    <row r="97" spans="4:15" x14ac:dyDescent="0.25">
      <c r="D97" s="3">
        <v>67.801299999999998</v>
      </c>
      <c r="E97" s="3">
        <v>223.9973</v>
      </c>
      <c r="F97" s="3">
        <v>2306.9247999999998</v>
      </c>
      <c r="H97" s="3">
        <v>86.790400000000005</v>
      </c>
      <c r="I97" s="3">
        <v>224.024</v>
      </c>
      <c r="J97" s="3">
        <v>2306.8757999999998</v>
      </c>
      <c r="L97" s="3">
        <f t="shared" si="3"/>
        <v>18.989100000000008</v>
      </c>
      <c r="O97" s="3">
        <f t="shared" si="4"/>
        <v>-0.2041499999999985</v>
      </c>
    </row>
    <row r="98" spans="4:15" x14ac:dyDescent="0.25">
      <c r="D98" s="3">
        <v>67.715699999999998</v>
      </c>
      <c r="E98" s="3">
        <v>223.99619999999999</v>
      </c>
      <c r="F98" s="3">
        <v>2331.5925000000002</v>
      </c>
      <c r="H98" s="3">
        <v>86.676400000000001</v>
      </c>
      <c r="I98" s="3">
        <v>224.023</v>
      </c>
      <c r="J98" s="3">
        <v>2331.54</v>
      </c>
      <c r="L98" s="3">
        <f t="shared" si="3"/>
        <v>18.960700000000003</v>
      </c>
      <c r="O98" s="3">
        <f t="shared" si="4"/>
        <v>-0.30395000000000039</v>
      </c>
    </row>
    <row r="99" spans="4:15" x14ac:dyDescent="0.25">
      <c r="D99" s="3">
        <v>67.745999999999995</v>
      </c>
      <c r="E99" s="3">
        <v>223.99690000000001</v>
      </c>
      <c r="F99" s="3">
        <v>2356.2579999999998</v>
      </c>
      <c r="H99" s="3">
        <v>86.714799999999997</v>
      </c>
      <c r="I99" s="3">
        <v>224.02279999999999</v>
      </c>
      <c r="J99" s="3">
        <v>2356.2053000000001</v>
      </c>
      <c r="L99" s="3">
        <f t="shared" si="3"/>
        <v>18.968800000000002</v>
      </c>
      <c r="O99" s="3">
        <f t="shared" si="4"/>
        <v>-0.26959999999999695</v>
      </c>
    </row>
    <row r="100" spans="4:15" x14ac:dyDescent="0.25">
      <c r="D100" s="3">
        <v>67.793300000000002</v>
      </c>
      <c r="E100" s="3">
        <v>223.99639999999999</v>
      </c>
      <c r="F100" s="3">
        <v>2380.9198999999999</v>
      </c>
      <c r="H100" s="3">
        <v>86.764600000000002</v>
      </c>
      <c r="I100" s="3">
        <v>224.02430000000001</v>
      </c>
      <c r="J100" s="3">
        <v>2380.8712</v>
      </c>
      <c r="L100" s="3">
        <f t="shared" ref="L100:L135" si="5">H100-D100</f>
        <v>18.971299999999999</v>
      </c>
      <c r="O100" s="3">
        <f t="shared" si="4"/>
        <v>-0.22104999999999109</v>
      </c>
    </row>
    <row r="101" spans="4:15" x14ac:dyDescent="0.25">
      <c r="D101" s="3">
        <v>67.687600000000003</v>
      </c>
      <c r="E101" s="3">
        <v>223.99690000000001</v>
      </c>
      <c r="F101" s="3">
        <v>2405.5866000000001</v>
      </c>
      <c r="H101" s="3">
        <v>86.6601</v>
      </c>
      <c r="I101" s="3">
        <v>224.0231</v>
      </c>
      <c r="J101" s="3">
        <v>2405.5354000000002</v>
      </c>
      <c r="L101" s="3">
        <f t="shared" si="5"/>
        <v>18.972499999999997</v>
      </c>
      <c r="O101" s="3">
        <f t="shared" si="4"/>
        <v>-0.32614999999999839</v>
      </c>
    </row>
    <row r="102" spans="4:15" x14ac:dyDescent="0.25">
      <c r="D102" s="3">
        <v>67.655600000000007</v>
      </c>
      <c r="E102" s="3">
        <v>223.9967</v>
      </c>
      <c r="F102" s="3">
        <v>2430.2530999999999</v>
      </c>
      <c r="H102" s="3">
        <v>86.630300000000005</v>
      </c>
      <c r="I102" s="3">
        <v>224.023</v>
      </c>
      <c r="J102" s="3">
        <v>2430.2004000000002</v>
      </c>
      <c r="L102" s="3">
        <f t="shared" si="5"/>
        <v>18.974699999999999</v>
      </c>
      <c r="O102" s="3">
        <f t="shared" si="4"/>
        <v>-0.35704999999998677</v>
      </c>
    </row>
    <row r="103" spans="4:15" x14ac:dyDescent="0.25">
      <c r="D103" s="3">
        <v>67.761499999999998</v>
      </c>
      <c r="E103" s="3">
        <v>223.9973</v>
      </c>
      <c r="F103" s="3">
        <v>2454.9128000000001</v>
      </c>
      <c r="H103" s="3">
        <v>86.728700000000003</v>
      </c>
      <c r="I103" s="3">
        <v>224.023</v>
      </c>
      <c r="J103" s="3">
        <v>2454.8663000000001</v>
      </c>
      <c r="L103" s="3">
        <f t="shared" si="5"/>
        <v>18.967200000000005</v>
      </c>
      <c r="O103" s="3">
        <f t="shared" si="4"/>
        <v>-0.25489999999999213</v>
      </c>
    </row>
    <row r="104" spans="4:15" x14ac:dyDescent="0.25">
      <c r="D104" s="3">
        <v>67.769900000000007</v>
      </c>
      <c r="E104" s="3">
        <v>223.99690000000001</v>
      </c>
      <c r="F104" s="3">
        <v>2479.5783999999999</v>
      </c>
      <c r="H104" s="3">
        <v>86.742900000000006</v>
      </c>
      <c r="I104" s="3">
        <v>224.0222</v>
      </c>
      <c r="J104" s="3">
        <v>2479.5315000000001</v>
      </c>
      <c r="L104" s="3">
        <f t="shared" si="5"/>
        <v>18.972999999999999</v>
      </c>
      <c r="O104" s="3">
        <f t="shared" si="4"/>
        <v>-0.24359999999998649</v>
      </c>
    </row>
    <row r="105" spans="4:15" x14ac:dyDescent="0.25">
      <c r="D105" s="3">
        <v>67.763499999999993</v>
      </c>
      <c r="E105" s="3">
        <v>223.9966</v>
      </c>
      <c r="F105" s="3">
        <v>2504.2429000000002</v>
      </c>
      <c r="H105" s="3">
        <v>86.723399999999998</v>
      </c>
      <c r="I105" s="3">
        <v>224.0224</v>
      </c>
      <c r="J105" s="3">
        <v>2504.1972000000001</v>
      </c>
      <c r="L105" s="3">
        <f t="shared" si="5"/>
        <v>18.959900000000005</v>
      </c>
      <c r="O105" s="3">
        <f t="shared" si="4"/>
        <v>-0.25655000000000427</v>
      </c>
    </row>
    <row r="106" spans="4:15" x14ac:dyDescent="0.25">
      <c r="D106" s="3">
        <v>67.714500000000001</v>
      </c>
      <c r="E106" s="3">
        <v>223.99690000000001</v>
      </c>
      <c r="F106" s="3">
        <v>2528.9105</v>
      </c>
      <c r="H106" s="3">
        <v>86.680899999999994</v>
      </c>
      <c r="I106" s="3">
        <v>224.0224</v>
      </c>
      <c r="J106" s="3">
        <v>2528.8618000000001</v>
      </c>
      <c r="L106" s="3">
        <f t="shared" si="5"/>
        <v>18.966399999999993</v>
      </c>
      <c r="O106" s="3">
        <f t="shared" si="4"/>
        <v>-0.30230000000000246</v>
      </c>
    </row>
    <row r="107" spans="4:15" x14ac:dyDescent="0.25">
      <c r="D107" s="3">
        <v>67.756</v>
      </c>
      <c r="E107" s="3">
        <v>223.9974</v>
      </c>
      <c r="F107" s="3">
        <v>2553.5763999999999</v>
      </c>
      <c r="H107" s="3">
        <v>86.710599999999999</v>
      </c>
      <c r="I107" s="3">
        <v>224.0179</v>
      </c>
      <c r="J107" s="3">
        <v>2553.5272</v>
      </c>
      <c r="L107" s="3">
        <f t="shared" si="5"/>
        <v>18.954599999999999</v>
      </c>
      <c r="O107" s="3">
        <f t="shared" si="4"/>
        <v>-0.26670000000000016</v>
      </c>
    </row>
    <row r="108" spans="4:15" x14ac:dyDescent="0.25">
      <c r="D108" s="3">
        <v>67.796000000000006</v>
      </c>
      <c r="E108" s="3">
        <v>223.9957</v>
      </c>
      <c r="F108" s="3">
        <v>2578.2415000000001</v>
      </c>
      <c r="H108" s="3">
        <v>86.772400000000005</v>
      </c>
      <c r="I108" s="3">
        <v>224.02250000000001</v>
      </c>
      <c r="J108" s="3">
        <v>2578.1931</v>
      </c>
      <c r="L108" s="3">
        <f t="shared" si="5"/>
        <v>18.976399999999998</v>
      </c>
      <c r="O108" s="3">
        <f t="shared" si="4"/>
        <v>-0.21580000000000155</v>
      </c>
    </row>
    <row r="109" spans="4:15" x14ac:dyDescent="0.25">
      <c r="D109" s="3">
        <v>67.725200000000001</v>
      </c>
      <c r="E109" s="3">
        <v>223.99610000000001</v>
      </c>
      <c r="F109" s="3">
        <v>2602.9068000000002</v>
      </c>
      <c r="H109" s="3">
        <v>86.701700000000002</v>
      </c>
      <c r="I109" s="3">
        <v>224.0224</v>
      </c>
      <c r="J109" s="3">
        <v>2602.8569000000002</v>
      </c>
      <c r="L109" s="3">
        <f t="shared" si="5"/>
        <v>18.976500000000001</v>
      </c>
      <c r="O109" s="3">
        <f t="shared" si="4"/>
        <v>-0.28655000000000541</v>
      </c>
    </row>
    <row r="110" spans="4:15" x14ac:dyDescent="0.25">
      <c r="D110" s="3">
        <v>67.661699999999996</v>
      </c>
      <c r="E110" s="3">
        <v>223.99459999999999</v>
      </c>
      <c r="F110" s="3">
        <v>2627.5720000000001</v>
      </c>
      <c r="H110" s="3">
        <v>86.614199999999997</v>
      </c>
      <c r="I110" s="3">
        <v>224.02029999999999</v>
      </c>
      <c r="J110" s="3">
        <v>2627.5221999999999</v>
      </c>
      <c r="L110" s="3">
        <f t="shared" si="5"/>
        <v>18.952500000000001</v>
      </c>
      <c r="O110" s="3">
        <f t="shared" si="4"/>
        <v>-0.36205000000001064</v>
      </c>
    </row>
    <row r="111" spans="4:15" x14ac:dyDescent="0.25">
      <c r="D111" s="3">
        <v>67.736000000000004</v>
      </c>
      <c r="E111" s="3">
        <v>223.9965</v>
      </c>
      <c r="F111" s="3">
        <v>2652.2381</v>
      </c>
      <c r="H111" s="3">
        <v>86.704300000000003</v>
      </c>
      <c r="I111" s="3">
        <v>224.02250000000001</v>
      </c>
      <c r="J111" s="3">
        <v>2652.1876000000002</v>
      </c>
      <c r="L111" s="3">
        <f t="shared" si="5"/>
        <v>18.968299999999999</v>
      </c>
      <c r="O111" s="3">
        <f t="shared" si="4"/>
        <v>-0.27984999999999616</v>
      </c>
    </row>
    <row r="112" spans="4:15" x14ac:dyDescent="0.25">
      <c r="D112" s="3">
        <v>67.810699999999997</v>
      </c>
      <c r="E112" s="3">
        <v>223.99590000000001</v>
      </c>
      <c r="F112" s="3">
        <v>2676.904</v>
      </c>
      <c r="H112" s="3">
        <v>86.781999999999996</v>
      </c>
      <c r="I112" s="3">
        <v>224.0204</v>
      </c>
      <c r="J112" s="3">
        <v>2676.8539999999998</v>
      </c>
      <c r="L112" s="3">
        <f t="shared" si="5"/>
        <v>18.971299999999999</v>
      </c>
      <c r="O112" s="3">
        <f t="shared" si="4"/>
        <v>-0.20365000000001032</v>
      </c>
    </row>
    <row r="113" spans="4:15" x14ac:dyDescent="0.25">
      <c r="D113" s="3">
        <v>67.742099999999994</v>
      </c>
      <c r="E113" s="3">
        <v>223.9967</v>
      </c>
      <c r="F113" s="3">
        <v>2701.5675999999999</v>
      </c>
      <c r="H113" s="3">
        <v>86.717200000000005</v>
      </c>
      <c r="I113" s="3">
        <v>224.024</v>
      </c>
      <c r="J113" s="3">
        <v>2701.5183000000002</v>
      </c>
      <c r="L113" s="3">
        <f t="shared" si="5"/>
        <v>18.975100000000012</v>
      </c>
      <c r="O113" s="3">
        <f t="shared" si="4"/>
        <v>-0.27035000000000764</v>
      </c>
    </row>
    <row r="114" spans="4:15" x14ac:dyDescent="0.25">
      <c r="D114" s="3">
        <v>67.828000000000003</v>
      </c>
      <c r="E114" s="3">
        <v>223.99619999999999</v>
      </c>
      <c r="F114" s="3">
        <v>2726.2336</v>
      </c>
      <c r="H114" s="3">
        <v>86.804199999999994</v>
      </c>
      <c r="I114" s="3">
        <v>224.02340000000001</v>
      </c>
      <c r="J114" s="3">
        <v>2726.1849000000002</v>
      </c>
      <c r="L114" s="3">
        <f t="shared" si="5"/>
        <v>18.976199999999992</v>
      </c>
      <c r="O114" s="3">
        <f t="shared" si="4"/>
        <v>-0.18389999999999418</v>
      </c>
    </row>
    <row r="115" spans="4:15" x14ac:dyDescent="0.25">
      <c r="D115" s="3">
        <v>67.776399999999995</v>
      </c>
      <c r="E115" s="3">
        <v>223.9966</v>
      </c>
      <c r="F115" s="3">
        <v>2750.8966999999998</v>
      </c>
      <c r="H115" s="3">
        <v>86.755899999999997</v>
      </c>
      <c r="I115" s="3">
        <v>224.0215</v>
      </c>
      <c r="J115" s="3">
        <v>2750.8492000000001</v>
      </c>
      <c r="L115" s="3">
        <f t="shared" si="5"/>
        <v>18.979500000000002</v>
      </c>
      <c r="O115" s="3">
        <f t="shared" si="4"/>
        <v>-0.23385000000000389</v>
      </c>
    </row>
    <row r="116" spans="4:15" x14ac:dyDescent="0.25">
      <c r="D116" s="3">
        <v>67.813599999999994</v>
      </c>
      <c r="E116" s="3">
        <v>223.9958</v>
      </c>
      <c r="F116" s="3">
        <v>2775.5605999999998</v>
      </c>
      <c r="H116" s="3">
        <v>86.789599999999993</v>
      </c>
      <c r="I116" s="3">
        <v>224.023</v>
      </c>
      <c r="J116" s="3">
        <v>2775.5144</v>
      </c>
      <c r="L116" s="3">
        <f t="shared" si="5"/>
        <v>18.975999999999999</v>
      </c>
      <c r="O116" s="3">
        <f t="shared" si="4"/>
        <v>-0.19840000000000657</v>
      </c>
    </row>
    <row r="117" spans="4:15" x14ac:dyDescent="0.25">
      <c r="D117" s="3">
        <v>67.780699999999996</v>
      </c>
      <c r="E117" s="3">
        <v>223.9973</v>
      </c>
      <c r="F117" s="3">
        <v>2800.2255</v>
      </c>
      <c r="H117" s="3">
        <v>86.750299999999996</v>
      </c>
      <c r="I117" s="3">
        <v>224.02440000000001</v>
      </c>
      <c r="J117" s="3">
        <v>2800.1786000000002</v>
      </c>
      <c r="L117" s="3">
        <f t="shared" si="5"/>
        <v>18.9696</v>
      </c>
      <c r="O117" s="3">
        <f t="shared" si="4"/>
        <v>-0.23449999999999704</v>
      </c>
    </row>
    <row r="118" spans="4:15" x14ac:dyDescent="0.25">
      <c r="D118" s="3">
        <v>67.662899999999993</v>
      </c>
      <c r="E118" s="3">
        <v>223.99709999999999</v>
      </c>
      <c r="F118" s="3">
        <v>2824.8924999999999</v>
      </c>
      <c r="H118" s="3">
        <v>86.620099999999994</v>
      </c>
      <c r="I118" s="3">
        <v>224.02160000000001</v>
      </c>
      <c r="J118" s="3">
        <v>2824.8433</v>
      </c>
      <c r="L118" s="3">
        <f t="shared" si="5"/>
        <v>18.9572</v>
      </c>
      <c r="O118" s="3">
        <f t="shared" si="4"/>
        <v>-0.35850000000000648</v>
      </c>
    </row>
    <row r="119" spans="4:15" x14ac:dyDescent="0.25">
      <c r="D119" s="3">
        <v>67.702399999999997</v>
      </c>
      <c r="E119" s="3">
        <v>223.99780000000001</v>
      </c>
      <c r="F119" s="3">
        <v>2849.5603999999998</v>
      </c>
      <c r="H119" s="3">
        <v>86.669799999999995</v>
      </c>
      <c r="I119" s="3">
        <v>224.02160000000001</v>
      </c>
      <c r="J119" s="3">
        <v>2849.5086000000001</v>
      </c>
      <c r="L119" s="3">
        <f t="shared" si="5"/>
        <v>18.967399999999998</v>
      </c>
      <c r="O119" s="3">
        <f t="shared" si="4"/>
        <v>-0.31390000000000384</v>
      </c>
    </row>
    <row r="120" spans="4:15" x14ac:dyDescent="0.25">
      <c r="D120" s="3">
        <v>67.718999999999994</v>
      </c>
      <c r="E120" s="3">
        <v>223.9974</v>
      </c>
      <c r="F120" s="3">
        <v>2874.2211000000002</v>
      </c>
      <c r="H120" s="3">
        <v>86.687899999999999</v>
      </c>
      <c r="I120" s="3">
        <v>224.02199999999999</v>
      </c>
      <c r="J120" s="3">
        <v>2874.1743999999999</v>
      </c>
      <c r="L120" s="3">
        <f t="shared" si="5"/>
        <v>18.968900000000005</v>
      </c>
      <c r="O120" s="3">
        <f t="shared" si="4"/>
        <v>-0.29654999999999632</v>
      </c>
    </row>
    <row r="121" spans="4:15" x14ac:dyDescent="0.25">
      <c r="D121" s="3">
        <v>67.718900000000005</v>
      </c>
      <c r="E121" s="3">
        <v>223.9966</v>
      </c>
      <c r="F121" s="3">
        <v>2898.8910000000001</v>
      </c>
      <c r="H121" s="3">
        <v>86.687100000000001</v>
      </c>
      <c r="I121" s="3">
        <v>224.02119999999999</v>
      </c>
      <c r="J121" s="3">
        <v>2898.8393000000001</v>
      </c>
      <c r="L121" s="3">
        <f t="shared" si="5"/>
        <v>18.968199999999996</v>
      </c>
      <c r="O121" s="3">
        <f t="shared" si="4"/>
        <v>-0.29699999999999704</v>
      </c>
    </row>
    <row r="122" spans="4:15" x14ac:dyDescent="0.25">
      <c r="D122" s="3">
        <v>67.773799999999994</v>
      </c>
      <c r="E122" s="3">
        <v>223.99629999999999</v>
      </c>
      <c r="F122" s="3">
        <v>2923.5553</v>
      </c>
      <c r="H122" s="3">
        <v>86.739000000000004</v>
      </c>
      <c r="I122" s="3">
        <v>224.0224</v>
      </c>
      <c r="J122" s="3">
        <v>2923.5056</v>
      </c>
      <c r="L122" s="3">
        <f t="shared" si="5"/>
        <v>18.96520000000001</v>
      </c>
      <c r="O122" s="3">
        <f t="shared" si="4"/>
        <v>-0.2436000000000007</v>
      </c>
    </row>
    <row r="123" spans="4:15" x14ac:dyDescent="0.25">
      <c r="D123" s="3">
        <v>67.730699999999999</v>
      </c>
      <c r="E123" s="3">
        <v>223.9958</v>
      </c>
      <c r="F123" s="3">
        <v>2948.2181999999998</v>
      </c>
      <c r="H123" s="3">
        <v>86.700199999999995</v>
      </c>
      <c r="I123" s="3">
        <v>224.02090000000001</v>
      </c>
      <c r="J123" s="3">
        <v>2948.1702</v>
      </c>
      <c r="L123" s="3">
        <f t="shared" si="5"/>
        <v>18.969499999999996</v>
      </c>
      <c r="O123" s="3">
        <f t="shared" si="4"/>
        <v>-0.28454999999999586</v>
      </c>
    </row>
    <row r="124" spans="4:15" x14ac:dyDescent="0.25">
      <c r="D124" s="3">
        <v>67.812799999999996</v>
      </c>
      <c r="E124" s="3">
        <v>223.99590000000001</v>
      </c>
      <c r="F124" s="3">
        <v>2972.8847000000001</v>
      </c>
      <c r="H124" s="3">
        <v>86.7804</v>
      </c>
      <c r="I124" s="3">
        <v>224.02260000000001</v>
      </c>
      <c r="J124" s="3">
        <v>2972.8362999999999</v>
      </c>
      <c r="L124" s="3">
        <f t="shared" si="5"/>
        <v>18.967600000000004</v>
      </c>
      <c r="O124" s="3">
        <f t="shared" si="4"/>
        <v>-0.20340000000000202</v>
      </c>
    </row>
    <row r="125" spans="4:15" x14ac:dyDescent="0.25">
      <c r="D125" s="3">
        <v>67.724699999999999</v>
      </c>
      <c r="E125" s="3">
        <v>223.9965</v>
      </c>
      <c r="F125" s="3">
        <v>2997.5509000000002</v>
      </c>
      <c r="H125" s="3">
        <v>86.699100000000001</v>
      </c>
      <c r="I125" s="3">
        <v>224.02099999999999</v>
      </c>
      <c r="J125" s="3">
        <v>2997.5005000000001</v>
      </c>
      <c r="L125" s="3">
        <f t="shared" si="5"/>
        <v>18.974400000000003</v>
      </c>
      <c r="O125" s="3">
        <f t="shared" si="4"/>
        <v>-0.28810000000000002</v>
      </c>
    </row>
    <row r="126" spans="4:15" x14ac:dyDescent="0.25">
      <c r="D126" s="3">
        <v>67.681600000000003</v>
      </c>
      <c r="E126" s="3">
        <v>223.99549999999999</v>
      </c>
      <c r="F126" s="3">
        <v>3022.2168999999999</v>
      </c>
      <c r="H126" s="3">
        <v>86.65</v>
      </c>
      <c r="I126" s="3">
        <v>224.0224</v>
      </c>
      <c r="J126" s="3">
        <v>3022.1651999999999</v>
      </c>
      <c r="L126" s="3">
        <f t="shared" si="5"/>
        <v>18.968400000000003</v>
      </c>
      <c r="O126" s="3">
        <f t="shared" si="4"/>
        <v>-0.33419999999999561</v>
      </c>
    </row>
    <row r="127" spans="4:15" x14ac:dyDescent="0.25">
      <c r="D127" s="3">
        <v>67.759699999999995</v>
      </c>
      <c r="E127" s="3">
        <v>223.99590000000001</v>
      </c>
      <c r="F127" s="3">
        <v>3046.8814000000002</v>
      </c>
      <c r="H127" s="3">
        <v>86.727099999999993</v>
      </c>
      <c r="I127" s="3">
        <v>224.02170000000001</v>
      </c>
      <c r="J127" s="3">
        <v>3046.8310999999999</v>
      </c>
      <c r="L127" s="3">
        <f t="shared" si="5"/>
        <v>18.967399999999998</v>
      </c>
      <c r="O127" s="3">
        <f t="shared" si="4"/>
        <v>-0.25660000000000593</v>
      </c>
    </row>
    <row r="128" spans="4:15" x14ac:dyDescent="0.25">
      <c r="D128" s="3">
        <v>67.84</v>
      </c>
      <c r="E128" s="3">
        <v>223.99680000000001</v>
      </c>
      <c r="F128" s="3">
        <v>3071.5430999999999</v>
      </c>
      <c r="H128" s="3">
        <v>86.799899999999994</v>
      </c>
      <c r="I128" s="3">
        <v>224.02440000000001</v>
      </c>
      <c r="J128" s="3">
        <v>3071.4978000000001</v>
      </c>
      <c r="L128" s="3">
        <f t="shared" si="5"/>
        <v>18.95989999999999</v>
      </c>
      <c r="O128" s="3">
        <f t="shared" si="4"/>
        <v>-0.18004999999999427</v>
      </c>
    </row>
    <row r="129" spans="4:15" x14ac:dyDescent="0.25">
      <c r="D129" s="3">
        <v>67.715999999999994</v>
      </c>
      <c r="E129" s="3">
        <v>223.9965</v>
      </c>
      <c r="F129" s="3">
        <v>3096.2107999999998</v>
      </c>
      <c r="H129" s="3">
        <v>86.68</v>
      </c>
      <c r="I129" s="3">
        <v>224.02180000000001</v>
      </c>
      <c r="J129" s="3">
        <v>3096.1613000000002</v>
      </c>
      <c r="L129" s="3">
        <f t="shared" si="5"/>
        <v>18.964000000000013</v>
      </c>
      <c r="O129" s="3">
        <f t="shared" si="4"/>
        <v>-0.3019999999999925</v>
      </c>
    </row>
    <row r="130" spans="4:15" x14ac:dyDescent="0.25">
      <c r="D130" s="3">
        <v>67.882599999999996</v>
      </c>
      <c r="E130" s="3">
        <v>223.99760000000001</v>
      </c>
      <c r="F130" s="3">
        <v>3120.8764000000001</v>
      </c>
      <c r="H130" s="3">
        <v>86.840999999999994</v>
      </c>
      <c r="I130" s="3">
        <v>224.02369999999999</v>
      </c>
      <c r="J130" s="3">
        <v>3120.8274000000001</v>
      </c>
      <c r="L130" s="3">
        <f t="shared" si="5"/>
        <v>18.958399999999997</v>
      </c>
      <c r="O130" s="3">
        <f t="shared" si="4"/>
        <v>-0.13820000000001187</v>
      </c>
    </row>
    <row r="131" spans="4:15" x14ac:dyDescent="0.25">
      <c r="D131" s="3">
        <v>67.749099999999999</v>
      </c>
      <c r="E131" s="3">
        <v>223.9974</v>
      </c>
      <c r="F131" s="3">
        <v>3145.5392000000002</v>
      </c>
      <c r="H131" s="3">
        <v>86.725700000000003</v>
      </c>
      <c r="I131" s="3">
        <v>224.02289999999999</v>
      </c>
      <c r="J131" s="3">
        <v>3145.4913000000001</v>
      </c>
      <c r="L131" s="3">
        <f t="shared" si="5"/>
        <v>18.976600000000005</v>
      </c>
      <c r="O131" s="3">
        <f t="shared" si="4"/>
        <v>-0.26259999999999195</v>
      </c>
    </row>
    <row r="132" spans="4:15" x14ac:dyDescent="0.25">
      <c r="D132" s="3">
        <v>67.420500000000004</v>
      </c>
      <c r="E132" s="3">
        <v>223.9956</v>
      </c>
      <c r="F132" s="3">
        <v>3170.2121999999999</v>
      </c>
      <c r="H132" s="3">
        <v>86.393100000000004</v>
      </c>
      <c r="I132" s="3">
        <v>224.0189</v>
      </c>
      <c r="J132" s="3">
        <v>3170.1543000000001</v>
      </c>
      <c r="L132" s="3">
        <f t="shared" si="5"/>
        <v>18.9726</v>
      </c>
      <c r="O132" s="3">
        <f t="shared" si="4"/>
        <v>-0.59319999999999595</v>
      </c>
    </row>
    <row r="133" spans="4:15" x14ac:dyDescent="0.25">
      <c r="D133" s="3">
        <v>67.430300000000003</v>
      </c>
      <c r="E133" s="3">
        <v>223.99629999999999</v>
      </c>
      <c r="F133" s="3">
        <v>3194.8795</v>
      </c>
      <c r="H133" s="3">
        <v>86.412000000000006</v>
      </c>
      <c r="I133" s="3">
        <v>224.0172</v>
      </c>
      <c r="J133" s="3">
        <v>3194.8202000000001</v>
      </c>
      <c r="L133" s="3">
        <f t="shared" si="5"/>
        <v>18.981700000000004</v>
      </c>
      <c r="O133" s="3">
        <f t="shared" ref="O133:O135" si="6">AVERAGE(D133,H133)-77.5</f>
        <v>-0.57884999999998854</v>
      </c>
    </row>
    <row r="134" spans="4:15" x14ac:dyDescent="0.25">
      <c r="D134" s="3">
        <v>67.710099999999997</v>
      </c>
      <c r="E134" s="3">
        <v>223.99709999999999</v>
      </c>
      <c r="F134" s="3">
        <v>3219.5355</v>
      </c>
      <c r="H134" s="3">
        <v>86.690200000000004</v>
      </c>
      <c r="I134" s="3">
        <v>224.02289999999999</v>
      </c>
      <c r="J134" s="3">
        <v>3219.4872999999998</v>
      </c>
      <c r="L134" s="3">
        <f t="shared" si="5"/>
        <v>18.980100000000007</v>
      </c>
      <c r="O134" s="3">
        <f t="shared" si="6"/>
        <v>-0.29984999999999218</v>
      </c>
    </row>
    <row r="135" spans="4:15" x14ac:dyDescent="0.25">
      <c r="D135" s="3">
        <v>67.711100000000002</v>
      </c>
      <c r="E135" s="3">
        <v>223.99889999999999</v>
      </c>
      <c r="F135" s="3">
        <v>3244.1999000000001</v>
      </c>
      <c r="H135" s="3">
        <v>86.679400000000001</v>
      </c>
      <c r="I135" s="3">
        <v>224.02160000000001</v>
      </c>
      <c r="J135" s="3">
        <v>3244.152</v>
      </c>
      <c r="L135" s="3">
        <f t="shared" si="5"/>
        <v>18.968299999999999</v>
      </c>
      <c r="O135" s="3">
        <f t="shared" si="6"/>
        <v>-0.30474999999999852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33DF-211A-4585-BD94-6431F98E766E}">
  <dimension ref="E4:Q268"/>
  <sheetViews>
    <sheetView tabSelected="1" zoomScaleNormal="100" workbookViewId="0">
      <selection activeCell="R31" sqref="R31"/>
    </sheetView>
  </sheetViews>
  <sheetFormatPr defaultRowHeight="15" x14ac:dyDescent="0.25"/>
  <sheetData>
    <row r="4" spans="5:17" x14ac:dyDescent="0.25">
      <c r="E4" s="1" t="s">
        <v>0</v>
      </c>
      <c r="F4" s="1" t="s">
        <v>1</v>
      </c>
      <c r="G4" s="1" t="s">
        <v>2</v>
      </c>
      <c r="P4" s="1" t="s">
        <v>1</v>
      </c>
      <c r="Q4" s="1" t="s">
        <v>0</v>
      </c>
    </row>
    <row r="5" spans="5:17" x14ac:dyDescent="0.25">
      <c r="E5">
        <v>67.438429999999997</v>
      </c>
      <c r="F5">
        <v>224.0001</v>
      </c>
      <c r="G5">
        <v>11.83896</v>
      </c>
      <c r="I5">
        <f>F137-$J$5</f>
        <v>-3.5598939393992168E-2</v>
      </c>
      <c r="J5">
        <f>AVERAGE(F137:F268)</f>
        <v>236.89793893939398</v>
      </c>
      <c r="K5">
        <f>-(G5-$G$5)*0.000145+0.236805+I5</f>
        <v>0.20120606060600782</v>
      </c>
      <c r="L5">
        <f>E5-77.5+19/2</f>
        <v>-0.56157000000000323</v>
      </c>
      <c r="O5" s="4">
        <f>G5/$G$5</f>
        <v>1</v>
      </c>
      <c r="P5" s="5">
        <f t="shared" ref="P5:P8" si="0">I5*1000</f>
        <v>-35.598939393992168</v>
      </c>
      <c r="Q5" s="5">
        <f>(L5-$M$9)*1000+7-20/128*(N4-$N$4)</f>
        <v>-16.840000000003414</v>
      </c>
    </row>
    <row r="6" spans="5:17" x14ac:dyDescent="0.25">
      <c r="E6">
        <v>67.452910000000003</v>
      </c>
      <c r="F6">
        <v>224.00004000000001</v>
      </c>
      <c r="G6">
        <v>36.512009999999997</v>
      </c>
      <c r="I6">
        <f t="shared" ref="I6:I69" si="1">F138-$J$5</f>
        <v>-3.8398939393971432E-2</v>
      </c>
      <c r="K6">
        <f t="shared" ref="K6:K69" si="2">-(G6-$G$5)*0.000145+0.236805+I6</f>
        <v>0.19482846835602854</v>
      </c>
      <c r="L6">
        <f t="shared" ref="L6:L69" si="3">E6-77.5+19/2</f>
        <v>-0.54708999999999719</v>
      </c>
      <c r="O6" s="4">
        <f>(G6-$G$5)/24.666+1</f>
        <v>2.000285818535636</v>
      </c>
      <c r="P6" s="5">
        <f t="shared" si="0"/>
        <v>-38.398939393971432</v>
      </c>
      <c r="Q6" s="5">
        <f t="shared" ref="Q6:Q37" si="4">(L6-$M$9)*1000+7-20/128*(O5-$N$4)</f>
        <v>-2.5162499999973704</v>
      </c>
    </row>
    <row r="7" spans="5:17" x14ac:dyDescent="0.25">
      <c r="E7">
        <v>67.426829999999995</v>
      </c>
      <c r="F7">
        <v>223.99994000000001</v>
      </c>
      <c r="G7">
        <v>61.185609999999997</v>
      </c>
      <c r="I7">
        <f t="shared" si="1"/>
        <v>-8.649893939397657E-2</v>
      </c>
      <c r="K7">
        <f t="shared" si="2"/>
        <v>0.14315079635602343</v>
      </c>
      <c r="L7">
        <f t="shared" si="3"/>
        <v>-0.57317000000000462</v>
      </c>
      <c r="O7" s="4">
        <f>(G7-$G$5)/24.666+1</f>
        <v>3.0005939349712154</v>
      </c>
      <c r="P7" s="5">
        <f t="shared" si="0"/>
        <v>-86.49893939397657</v>
      </c>
      <c r="Q7" s="5">
        <f t="shared" si="4"/>
        <v>-28.752544659150995</v>
      </c>
    </row>
    <row r="8" spans="5:17" x14ac:dyDescent="0.25">
      <c r="E8">
        <v>67.430130000000005</v>
      </c>
      <c r="F8">
        <v>224.00012000000001</v>
      </c>
      <c r="G8">
        <v>85.859039999999993</v>
      </c>
      <c r="I8">
        <f t="shared" si="1"/>
        <v>-3.7989393939881211E-3</v>
      </c>
      <c r="K8">
        <f t="shared" si="2"/>
        <v>0.22227314900601186</v>
      </c>
      <c r="L8">
        <f t="shared" si="3"/>
        <v>-0.56986999999999455</v>
      </c>
      <c r="O8" s="4">
        <v>3</v>
      </c>
      <c r="P8" s="5">
        <f t="shared" si="0"/>
        <v>-3.7989393939881211</v>
      </c>
      <c r="Q8" s="5">
        <f t="shared" si="4"/>
        <v>-25.608842802333982</v>
      </c>
    </row>
    <row r="9" spans="5:17" x14ac:dyDescent="0.25">
      <c r="E9">
        <v>67.524829999999994</v>
      </c>
      <c r="F9">
        <v>224.00004000000001</v>
      </c>
      <c r="G9">
        <v>110.53225</v>
      </c>
      <c r="I9">
        <f t="shared" si="1"/>
        <v>-1.5589393939876572E-3</v>
      </c>
      <c r="K9">
        <f t="shared" si="2"/>
        <v>0.22093553355601234</v>
      </c>
      <c r="L9">
        <f t="shared" si="3"/>
        <v>-0.47517000000000564</v>
      </c>
      <c r="M9">
        <f>AVERAGE(L9:L132)</f>
        <v>-0.53772999999999982</v>
      </c>
      <c r="O9" s="4">
        <v>4</v>
      </c>
      <c r="P9" s="5">
        <f>I9*1000</f>
        <v>-1.5589393939876572</v>
      </c>
      <c r="Q9" s="5">
        <f t="shared" si="4"/>
        <v>69.091249999994176</v>
      </c>
    </row>
    <row r="10" spans="5:17" x14ac:dyDescent="0.25">
      <c r="E10">
        <v>67.402429999999995</v>
      </c>
      <c r="F10">
        <v>224.00004000000001</v>
      </c>
      <c r="G10">
        <v>135.20561000000001</v>
      </c>
      <c r="I10">
        <f t="shared" si="1"/>
        <v>1.1401060606004876E-2</v>
      </c>
      <c r="K10">
        <f t="shared" si="2"/>
        <v>0.23031789635600486</v>
      </c>
      <c r="L10">
        <f t="shared" si="3"/>
        <v>-0.5975700000000046</v>
      </c>
      <c r="O10" s="4">
        <v>5</v>
      </c>
      <c r="P10" s="5">
        <f t="shared" ref="P10:P73" si="5">I10*1000</f>
        <v>11.401060606004876</v>
      </c>
      <c r="Q10" s="5">
        <f t="shared" si="4"/>
        <v>-53.465000000004778</v>
      </c>
    </row>
    <row r="11" spans="5:17" x14ac:dyDescent="0.25">
      <c r="E11">
        <v>67.492930000000001</v>
      </c>
      <c r="F11">
        <v>224.00004000000001</v>
      </c>
      <c r="G11">
        <v>159.87889000000001</v>
      </c>
      <c r="I11">
        <f t="shared" si="1"/>
        <v>-9.5989393939817091E-3</v>
      </c>
      <c r="K11">
        <f t="shared" si="2"/>
        <v>0.20574027075601828</v>
      </c>
      <c r="L11">
        <f t="shared" si="3"/>
        <v>-0.5070699999999988</v>
      </c>
      <c r="O11" s="4">
        <v>6</v>
      </c>
      <c r="P11" s="5">
        <f t="shared" si="5"/>
        <v>-9.5989393939817091</v>
      </c>
      <c r="Q11" s="5">
        <f t="shared" si="4"/>
        <v>36.87875000000102</v>
      </c>
    </row>
    <row r="12" spans="5:17" x14ac:dyDescent="0.25">
      <c r="E12">
        <v>67.431129999999996</v>
      </c>
      <c r="F12">
        <v>224.00011000000001</v>
      </c>
      <c r="G12">
        <v>184.55240000000001</v>
      </c>
      <c r="I12">
        <f t="shared" si="1"/>
        <v>-6.2489393939699767E-3</v>
      </c>
      <c r="K12">
        <f t="shared" si="2"/>
        <v>0.20551261180603</v>
      </c>
      <c r="L12">
        <f t="shared" si="3"/>
        <v>-0.56887000000000398</v>
      </c>
      <c r="O12" s="4">
        <f t="shared" ref="O12:O43" si="6">(G12-$G$6)/24.666+1</f>
        <v>7.0017996432336007</v>
      </c>
      <c r="P12" s="5">
        <f t="shared" si="5"/>
        <v>-6.2489393939699767</v>
      </c>
      <c r="Q12" s="5">
        <f t="shared" si="4"/>
        <v>-25.077500000004164</v>
      </c>
    </row>
    <row r="13" spans="5:17" x14ac:dyDescent="0.25">
      <c r="E13">
        <v>67.480729999999994</v>
      </c>
      <c r="F13">
        <v>224.00009</v>
      </c>
      <c r="G13">
        <v>209.22576000000001</v>
      </c>
      <c r="I13">
        <f t="shared" si="1"/>
        <v>4.6010606060065129E-3</v>
      </c>
      <c r="K13">
        <f t="shared" si="2"/>
        <v>0.21278497460600651</v>
      </c>
      <c r="L13">
        <f t="shared" si="3"/>
        <v>-0.51927000000000589</v>
      </c>
      <c r="O13" s="4">
        <f t="shared" si="6"/>
        <v>8.0020980296764783</v>
      </c>
      <c r="P13" s="5">
        <f t="shared" si="5"/>
        <v>4.6010606060065129</v>
      </c>
      <c r="Q13" s="5">
        <f t="shared" si="4"/>
        <v>24.365968805738675</v>
      </c>
    </row>
    <row r="14" spans="5:17" x14ac:dyDescent="0.25">
      <c r="E14">
        <v>67.424530000000004</v>
      </c>
      <c r="F14">
        <v>224.00004000000001</v>
      </c>
      <c r="G14">
        <v>233.89928</v>
      </c>
      <c r="I14">
        <f t="shared" si="1"/>
        <v>-6.6989393939707043E-3</v>
      </c>
      <c r="K14">
        <f t="shared" si="2"/>
        <v>0.19790731420602928</v>
      </c>
      <c r="L14">
        <f t="shared" si="3"/>
        <v>-0.57546999999999571</v>
      </c>
      <c r="O14" s="4">
        <f t="shared" si="6"/>
        <v>9.0024029027811565</v>
      </c>
      <c r="P14" s="5">
        <f t="shared" si="5"/>
        <v>-6.6989393939707043</v>
      </c>
      <c r="Q14" s="5">
        <f t="shared" si="4"/>
        <v>-31.990327817132837</v>
      </c>
    </row>
    <row r="15" spans="5:17" x14ac:dyDescent="0.25">
      <c r="E15">
        <v>67.495829999999998</v>
      </c>
      <c r="F15">
        <v>224.00004000000001</v>
      </c>
      <c r="G15">
        <v>258.57231999999999</v>
      </c>
      <c r="I15">
        <f t="shared" si="1"/>
        <v>-3.4589393939938873E-3</v>
      </c>
      <c r="K15">
        <f t="shared" si="2"/>
        <v>0.19756972340600609</v>
      </c>
      <c r="L15">
        <f t="shared" si="3"/>
        <v>-0.50417000000000201</v>
      </c>
      <c r="O15" s="4">
        <f t="shared" si="6"/>
        <v>10.002688315900429</v>
      </c>
      <c r="P15" s="5">
        <f t="shared" si="5"/>
        <v>-3.4589393939938873</v>
      </c>
      <c r="Q15" s="5">
        <f t="shared" si="4"/>
        <v>39.153374546438258</v>
      </c>
    </row>
    <row r="16" spans="5:17" x14ac:dyDescent="0.25">
      <c r="E16">
        <v>67.428330000000003</v>
      </c>
      <c r="F16">
        <v>224.00004000000001</v>
      </c>
      <c r="G16">
        <v>283.24576000000002</v>
      </c>
      <c r="I16">
        <f t="shared" si="1"/>
        <v>-6.0589393939949332E-3</v>
      </c>
      <c r="K16">
        <f t="shared" si="2"/>
        <v>0.19139207460600505</v>
      </c>
      <c r="L16">
        <f t="shared" si="3"/>
        <v>-0.57166999999999746</v>
      </c>
      <c r="O16" s="4">
        <f t="shared" si="6"/>
        <v>11.002989945674209</v>
      </c>
      <c r="P16" s="5">
        <f t="shared" si="5"/>
        <v>-6.0589393939949332</v>
      </c>
      <c r="Q16" s="5">
        <f t="shared" si="4"/>
        <v>-28.50292004935708</v>
      </c>
    </row>
    <row r="17" spans="5:17" x14ac:dyDescent="0.25">
      <c r="E17">
        <v>67.52073</v>
      </c>
      <c r="F17">
        <v>223.99995000000001</v>
      </c>
      <c r="G17">
        <v>307.91912000000002</v>
      </c>
      <c r="I17">
        <f t="shared" si="1"/>
        <v>-4.6989393939895763E-3</v>
      </c>
      <c r="K17">
        <f t="shared" si="2"/>
        <v>0.18917443740601042</v>
      </c>
      <c r="L17">
        <f t="shared" si="3"/>
        <v>-0.47926999999999964</v>
      </c>
      <c r="O17" s="4">
        <f t="shared" si="6"/>
        <v>12.003288332117085</v>
      </c>
      <c r="P17" s="5">
        <f t="shared" si="5"/>
        <v>-4.6989393939895763</v>
      </c>
      <c r="Q17" s="5">
        <f t="shared" si="4"/>
        <v>63.740782820988585</v>
      </c>
    </row>
    <row r="18" spans="5:17" x14ac:dyDescent="0.25">
      <c r="E18">
        <v>67.445930000000004</v>
      </c>
      <c r="F18">
        <v>224.00004000000001</v>
      </c>
      <c r="G18">
        <v>332.59255999999999</v>
      </c>
      <c r="I18">
        <f t="shared" si="1"/>
        <v>-5.3589393939716956E-3</v>
      </c>
      <c r="K18">
        <f t="shared" si="2"/>
        <v>0.1849367886060283</v>
      </c>
      <c r="L18">
        <f t="shared" si="3"/>
        <v>-0.55406999999999584</v>
      </c>
      <c r="O18" s="4">
        <f t="shared" si="6"/>
        <v>13.003589961890862</v>
      </c>
      <c r="P18" s="5">
        <f t="shared" si="5"/>
        <v>-5.3589393939716956</v>
      </c>
      <c r="Q18" s="5">
        <f t="shared" si="4"/>
        <v>-11.215513801889319</v>
      </c>
    </row>
    <row r="19" spans="5:17" x14ac:dyDescent="0.25">
      <c r="E19">
        <v>67.451930000000004</v>
      </c>
      <c r="F19">
        <v>224.00004000000001</v>
      </c>
      <c r="G19">
        <v>357.26560999999998</v>
      </c>
      <c r="I19">
        <f t="shared" si="1"/>
        <v>9.4010606060237478E-3</v>
      </c>
      <c r="K19">
        <f t="shared" si="2"/>
        <v>0.19611919635602373</v>
      </c>
      <c r="L19">
        <f t="shared" si="3"/>
        <v>-0.54806999999999562</v>
      </c>
      <c r="O19" s="4">
        <f t="shared" si="6"/>
        <v>14.003875780426497</v>
      </c>
      <c r="P19" s="5">
        <f t="shared" si="5"/>
        <v>9.4010606060237478</v>
      </c>
      <c r="Q19" s="5">
        <f t="shared" si="4"/>
        <v>-5.3718109315412441</v>
      </c>
    </row>
    <row r="20" spans="5:17" x14ac:dyDescent="0.25">
      <c r="E20">
        <v>67.442130000000006</v>
      </c>
      <c r="F20">
        <v>224.00004000000001</v>
      </c>
      <c r="G20">
        <v>381.93928</v>
      </c>
      <c r="I20">
        <f t="shared" si="1"/>
        <v>-8.0989393939887577E-3</v>
      </c>
      <c r="K20">
        <f t="shared" si="2"/>
        <v>0.17504151420601122</v>
      </c>
      <c r="L20">
        <f t="shared" si="3"/>
        <v>-0.55786999999999409</v>
      </c>
      <c r="O20" s="4">
        <f t="shared" si="6"/>
        <v>15.004186734776615</v>
      </c>
      <c r="P20" s="5">
        <f t="shared" si="5"/>
        <v>-8.0989393939887577</v>
      </c>
      <c r="Q20" s="5">
        <f t="shared" si="4"/>
        <v>-15.328105590685913</v>
      </c>
    </row>
    <row r="21" spans="5:17" x14ac:dyDescent="0.25">
      <c r="E21">
        <v>67.445530000000005</v>
      </c>
      <c r="F21">
        <v>224.00004000000001</v>
      </c>
      <c r="G21">
        <v>406.61264</v>
      </c>
      <c r="I21">
        <f t="shared" si="1"/>
        <v>1.5901060606012152E-2</v>
      </c>
      <c r="K21">
        <f t="shared" si="2"/>
        <v>0.19546387700601214</v>
      </c>
      <c r="L21">
        <f t="shared" si="3"/>
        <v>-0.55446999999999491</v>
      </c>
      <c r="O21" s="4">
        <f t="shared" si="6"/>
        <v>16.004485121219496</v>
      </c>
      <c r="P21" s="5">
        <f t="shared" si="5"/>
        <v>15.901060606012152</v>
      </c>
      <c r="Q21" s="5">
        <f t="shared" si="4"/>
        <v>-12.084404177303938</v>
      </c>
    </row>
    <row r="22" spans="5:17" x14ac:dyDescent="0.25">
      <c r="E22">
        <v>67.46593</v>
      </c>
      <c r="F22">
        <v>224.00004000000001</v>
      </c>
      <c r="G22">
        <v>431.28584000000001</v>
      </c>
      <c r="I22">
        <f t="shared" si="1"/>
        <v>-6.098939393979208E-3</v>
      </c>
      <c r="K22">
        <f t="shared" si="2"/>
        <v>0.16988626300602078</v>
      </c>
      <c r="L22">
        <f t="shared" si="3"/>
        <v>-0.53406999999999982</v>
      </c>
      <c r="O22" s="4">
        <f t="shared" si="6"/>
        <v>17.004777021000567</v>
      </c>
      <c r="P22" s="5">
        <f t="shared" si="5"/>
        <v>-6.098939393979208</v>
      </c>
      <c r="Q22" s="5">
        <f t="shared" si="4"/>
        <v>8.1592991998094497</v>
      </c>
    </row>
    <row r="23" spans="5:17" x14ac:dyDescent="0.25">
      <c r="E23">
        <v>67.443730000000002</v>
      </c>
      <c r="F23">
        <v>224.00004000000001</v>
      </c>
      <c r="G23">
        <v>455.95958999999999</v>
      </c>
      <c r="I23">
        <f t="shared" si="1"/>
        <v>1.1101060606023339E-2</v>
      </c>
      <c r="K23">
        <f t="shared" si="2"/>
        <v>0.18350856925602332</v>
      </c>
      <c r="L23">
        <f t="shared" si="3"/>
        <v>-0.55626999999999782</v>
      </c>
      <c r="O23" s="4">
        <f t="shared" si="6"/>
        <v>18.005091218681585</v>
      </c>
      <c r="P23" s="5">
        <f t="shared" si="5"/>
        <v>11.101060606023339</v>
      </c>
      <c r="Q23" s="5">
        <f t="shared" si="4"/>
        <v>-14.196996409529341</v>
      </c>
    </row>
    <row r="24" spans="5:17" x14ac:dyDescent="0.25">
      <c r="E24">
        <v>67.461830000000006</v>
      </c>
      <c r="F24">
        <v>224.00009</v>
      </c>
      <c r="G24">
        <v>480.63256000000001</v>
      </c>
      <c r="I24">
        <f t="shared" si="1"/>
        <v>4.0410606060277132E-3</v>
      </c>
      <c r="K24">
        <f t="shared" si="2"/>
        <v>0.1728709886060277</v>
      </c>
      <c r="L24">
        <f t="shared" si="3"/>
        <v>-0.53816999999999382</v>
      </c>
      <c r="O24" s="4">
        <f t="shared" si="6"/>
        <v>19.005373793886321</v>
      </c>
      <c r="P24" s="5">
        <f t="shared" si="5"/>
        <v>4.0410606060277132</v>
      </c>
      <c r="Q24" s="5">
        <f t="shared" si="4"/>
        <v>3.7467044970870016</v>
      </c>
    </row>
    <row r="25" spans="5:17" x14ac:dyDescent="0.25">
      <c r="E25">
        <v>67.459530000000001</v>
      </c>
      <c r="F25">
        <v>224.00004000000001</v>
      </c>
      <c r="G25">
        <v>505.30606999999998</v>
      </c>
      <c r="I25">
        <f t="shared" si="1"/>
        <v>6.9010606060260216E-3</v>
      </c>
      <c r="K25">
        <f t="shared" si="2"/>
        <v>0.17215332965602601</v>
      </c>
      <c r="L25">
        <f t="shared" si="3"/>
        <v>-0.54046999999999912</v>
      </c>
      <c r="O25" s="4">
        <f t="shared" si="6"/>
        <v>20.005678261574637</v>
      </c>
      <c r="P25" s="5">
        <f t="shared" si="5"/>
        <v>6.9010606060260216</v>
      </c>
      <c r="Q25" s="5">
        <f t="shared" si="4"/>
        <v>1.2904103447059638</v>
      </c>
    </row>
    <row r="26" spans="5:17" x14ac:dyDescent="0.25">
      <c r="E26">
        <v>67.463930000000005</v>
      </c>
      <c r="F26">
        <v>224.00004000000001</v>
      </c>
      <c r="G26">
        <v>529.97942999999998</v>
      </c>
      <c r="I26">
        <f t="shared" si="1"/>
        <v>-6.9989393939806632E-3</v>
      </c>
      <c r="K26">
        <f t="shared" si="2"/>
        <v>0.15467569245601934</v>
      </c>
      <c r="L26">
        <f t="shared" si="3"/>
        <v>-0.53606999999999516</v>
      </c>
      <c r="O26" s="4">
        <f t="shared" si="6"/>
        <v>21.005976648017516</v>
      </c>
      <c r="P26" s="5">
        <f t="shared" si="5"/>
        <v>-6.9989393939806632</v>
      </c>
      <c r="Q26" s="5">
        <f t="shared" si="4"/>
        <v>5.5341127716336205</v>
      </c>
    </row>
    <row r="27" spans="5:17" x14ac:dyDescent="0.25">
      <c r="E27">
        <v>67.461730000000003</v>
      </c>
      <c r="F27">
        <v>224.00004000000001</v>
      </c>
      <c r="G27">
        <v>554.65264000000002</v>
      </c>
      <c r="I27">
        <f t="shared" si="1"/>
        <v>9.3010606060204282E-3</v>
      </c>
      <c r="K27">
        <f t="shared" si="2"/>
        <v>0.16739807700602041</v>
      </c>
      <c r="L27">
        <f t="shared" si="3"/>
        <v>-0.53826999999999714</v>
      </c>
      <c r="O27" s="4">
        <f t="shared" si="6"/>
        <v>22.006268953214953</v>
      </c>
      <c r="P27" s="5">
        <f t="shared" si="5"/>
        <v>9.3010606060204282</v>
      </c>
      <c r="Q27" s="5">
        <f t="shared" si="4"/>
        <v>3.177816148749943</v>
      </c>
    </row>
    <row r="28" spans="5:17" x14ac:dyDescent="0.25">
      <c r="E28">
        <v>67.456829999999997</v>
      </c>
      <c r="F28">
        <v>224.00009</v>
      </c>
      <c r="G28">
        <v>579.32606999999996</v>
      </c>
      <c r="I28">
        <f t="shared" si="1"/>
        <v>-3.5989393939814818E-3</v>
      </c>
      <c r="K28">
        <f t="shared" si="2"/>
        <v>0.15092042965601851</v>
      </c>
      <c r="L28">
        <f t="shared" si="3"/>
        <v>-0.54317000000000348</v>
      </c>
      <c r="O28" s="4">
        <f t="shared" si="6"/>
        <v>23.006570177572364</v>
      </c>
      <c r="P28" s="5">
        <f t="shared" si="5"/>
        <v>-3.5989393939814818</v>
      </c>
      <c r="Q28" s="5">
        <f t="shared" si="4"/>
        <v>-1.8784795239435006</v>
      </c>
    </row>
    <row r="29" spans="5:17" x14ac:dyDescent="0.25">
      <c r="E29">
        <v>67.439329999999998</v>
      </c>
      <c r="F29">
        <v>224.00004000000001</v>
      </c>
      <c r="G29">
        <v>603.99950999999999</v>
      </c>
      <c r="I29">
        <f t="shared" si="1"/>
        <v>1.1541060606020892E-2</v>
      </c>
      <c r="K29">
        <f t="shared" si="2"/>
        <v>0.16248278085602089</v>
      </c>
      <c r="L29">
        <f t="shared" si="3"/>
        <v>-0.56067000000000178</v>
      </c>
      <c r="O29" s="4">
        <f t="shared" si="6"/>
        <v>24.006871807346144</v>
      </c>
      <c r="P29" s="5">
        <f t="shared" si="5"/>
        <v>11.541060606020892</v>
      </c>
      <c r="Q29" s="5">
        <f t="shared" si="4"/>
        <v>-19.534776590247642</v>
      </c>
    </row>
    <row r="30" spans="5:17" x14ac:dyDescent="0.25">
      <c r="E30">
        <v>67.439030000000002</v>
      </c>
      <c r="F30">
        <v>224.00012000000001</v>
      </c>
      <c r="G30">
        <v>628.67278999999996</v>
      </c>
      <c r="I30">
        <f t="shared" si="1"/>
        <v>1.1010606060324335E-3</v>
      </c>
      <c r="K30">
        <f t="shared" si="2"/>
        <v>0.14846515525603243</v>
      </c>
      <c r="L30">
        <f t="shared" si="3"/>
        <v>-0.56096999999999753</v>
      </c>
      <c r="O30" s="4">
        <f t="shared" si="6"/>
        <v>25.007166950458117</v>
      </c>
      <c r="P30" s="5">
        <f t="shared" si="5"/>
        <v>1.1010606060324335</v>
      </c>
      <c r="Q30" s="5">
        <f t="shared" si="4"/>
        <v>-19.991073719895542</v>
      </c>
    </row>
    <row r="31" spans="5:17" x14ac:dyDescent="0.25">
      <c r="E31">
        <v>67.455529999999996</v>
      </c>
      <c r="F31">
        <v>224.00011000000001</v>
      </c>
      <c r="G31">
        <v>653.34607000000005</v>
      </c>
      <c r="I31">
        <f t="shared" si="1"/>
        <v>3.8010606060083774E-3</v>
      </c>
      <c r="K31">
        <f t="shared" si="2"/>
        <v>0.14758752965600835</v>
      </c>
      <c r="L31">
        <f t="shared" si="3"/>
        <v>-0.54447000000000401</v>
      </c>
      <c r="O31" s="4">
        <f t="shared" si="6"/>
        <v>26.007462093570098</v>
      </c>
      <c r="P31" s="5">
        <f t="shared" si="5"/>
        <v>3.8010606060083774</v>
      </c>
      <c r="Q31" s="5">
        <f t="shared" si="4"/>
        <v>-3.6473698360132678</v>
      </c>
    </row>
    <row r="32" spans="5:17" x14ac:dyDescent="0.25">
      <c r="E32">
        <v>67.444929999999999</v>
      </c>
      <c r="F32">
        <v>224.00004000000001</v>
      </c>
      <c r="G32">
        <v>678.01927999999998</v>
      </c>
      <c r="I32">
        <f t="shared" si="1"/>
        <v>2.4010606060187456E-3</v>
      </c>
      <c r="K32">
        <f t="shared" si="2"/>
        <v>0.14260991420601876</v>
      </c>
      <c r="L32">
        <f t="shared" si="3"/>
        <v>-0.55507000000000062</v>
      </c>
      <c r="O32" s="4">
        <f t="shared" si="6"/>
        <v>27.007754398767531</v>
      </c>
      <c r="P32" s="5">
        <f t="shared" si="5"/>
        <v>2.4010606060187456</v>
      </c>
      <c r="Q32" s="5">
        <f t="shared" si="4"/>
        <v>-14.403665952121127</v>
      </c>
    </row>
    <row r="33" spans="5:17" x14ac:dyDescent="0.25">
      <c r="E33">
        <v>67.449830000000006</v>
      </c>
      <c r="F33">
        <v>224.00004000000001</v>
      </c>
      <c r="G33">
        <v>702.69286999999997</v>
      </c>
      <c r="I33">
        <f t="shared" si="1"/>
        <v>-5.5589393939783349E-3</v>
      </c>
      <c r="K33">
        <f t="shared" si="2"/>
        <v>0.13107224365602166</v>
      </c>
      <c r="L33">
        <f t="shared" si="3"/>
        <v>-0.55016999999999427</v>
      </c>
      <c r="O33" s="4">
        <f t="shared" si="6"/>
        <v>28.008062109786749</v>
      </c>
      <c r="P33" s="5">
        <f t="shared" si="5"/>
        <v>-5.5589393939783349</v>
      </c>
      <c r="Q33" s="5">
        <f t="shared" si="4"/>
        <v>-9.6599616248018823</v>
      </c>
    </row>
    <row r="34" spans="5:17" x14ac:dyDescent="0.25">
      <c r="E34">
        <v>67.402429999999995</v>
      </c>
      <c r="F34">
        <v>224.00012000000001</v>
      </c>
      <c r="G34">
        <v>727.36622999999997</v>
      </c>
      <c r="I34">
        <f t="shared" si="1"/>
        <v>-1.0698939393989804E-2</v>
      </c>
      <c r="K34">
        <f t="shared" si="2"/>
        <v>0.12235460645601021</v>
      </c>
      <c r="L34">
        <f t="shared" si="3"/>
        <v>-0.5975700000000046</v>
      </c>
      <c r="O34" s="4">
        <f t="shared" si="6"/>
        <v>29.008360496229624</v>
      </c>
      <c r="P34" s="5">
        <f t="shared" si="5"/>
        <v>-10.698939393989804</v>
      </c>
      <c r="Q34" s="5">
        <f t="shared" si="4"/>
        <v>-57.21625970465896</v>
      </c>
    </row>
    <row r="35" spans="5:17" x14ac:dyDescent="0.25">
      <c r="E35">
        <v>67.465829999999997</v>
      </c>
      <c r="F35">
        <v>224.00004000000001</v>
      </c>
      <c r="G35">
        <v>752.03958999999998</v>
      </c>
      <c r="I35">
        <f t="shared" si="1"/>
        <v>-9.5989393939817091E-3</v>
      </c>
      <c r="K35">
        <f t="shared" si="2"/>
        <v>0.11987696925601829</v>
      </c>
      <c r="L35">
        <f t="shared" si="3"/>
        <v>-0.53417000000000314</v>
      </c>
      <c r="O35" s="4">
        <f t="shared" si="6"/>
        <v>30.008658882672503</v>
      </c>
      <c r="P35" s="5">
        <f t="shared" si="5"/>
        <v>-9.5989393939817091</v>
      </c>
      <c r="Q35" s="5">
        <f t="shared" si="4"/>
        <v>6.027443672460798</v>
      </c>
    </row>
    <row r="36" spans="5:17" x14ac:dyDescent="0.25">
      <c r="E36">
        <v>67.41583</v>
      </c>
      <c r="F36">
        <v>224.00004000000001</v>
      </c>
      <c r="G36">
        <v>776.71279000000004</v>
      </c>
      <c r="I36">
        <f t="shared" si="1"/>
        <v>-6.1989393939825277E-3</v>
      </c>
      <c r="K36">
        <f t="shared" si="2"/>
        <v>0.11969935525601746</v>
      </c>
      <c r="L36">
        <f t="shared" si="3"/>
        <v>-0.5841700000000003</v>
      </c>
      <c r="O36" s="4">
        <f t="shared" si="6"/>
        <v>31.008950782453581</v>
      </c>
      <c r="P36" s="5">
        <f t="shared" si="5"/>
        <v>-6.1989393939825277</v>
      </c>
      <c r="Q36" s="5">
        <f t="shared" si="4"/>
        <v>-44.128852950418057</v>
      </c>
    </row>
    <row r="37" spans="5:17" x14ac:dyDescent="0.25">
      <c r="E37">
        <v>67.500929999999997</v>
      </c>
      <c r="F37">
        <v>224.00004000000001</v>
      </c>
      <c r="G37">
        <v>801.38630999999998</v>
      </c>
      <c r="I37">
        <f t="shared" si="1"/>
        <v>-1.6989393939752517E-3</v>
      </c>
      <c r="K37">
        <f t="shared" si="2"/>
        <v>0.12062169485602474</v>
      </c>
      <c r="L37">
        <f t="shared" si="3"/>
        <v>-0.49907000000000323</v>
      </c>
      <c r="O37" s="4">
        <f t="shared" si="6"/>
        <v>32.009255655558256</v>
      </c>
      <c r="P37" s="5">
        <f t="shared" si="5"/>
        <v>-1.6989393939752517</v>
      </c>
      <c r="Q37" s="5">
        <f t="shared" si="4"/>
        <v>40.814851440238215</v>
      </c>
    </row>
    <row r="38" spans="5:17" x14ac:dyDescent="0.25">
      <c r="E38">
        <v>67.435429999999997</v>
      </c>
      <c r="F38">
        <v>224.00004000000001</v>
      </c>
      <c r="G38">
        <v>826.05951000000005</v>
      </c>
      <c r="I38">
        <f t="shared" si="1"/>
        <v>-1.0098939393969886E-2</v>
      </c>
      <c r="K38">
        <f t="shared" si="2"/>
        <v>0.1086440808560301</v>
      </c>
      <c r="L38">
        <f t="shared" si="3"/>
        <v>-0.56457000000000335</v>
      </c>
      <c r="O38" s="4">
        <f t="shared" si="6"/>
        <v>33.009547555339331</v>
      </c>
      <c r="P38" s="5">
        <f t="shared" si="5"/>
        <v>-10.098939393969886</v>
      </c>
      <c r="Q38" s="5">
        <f t="shared" ref="Q38:Q69" si="7">(L38-$M$9)*1000+7-20/128*(O37-$N$4)</f>
        <v>-24.841446196184506</v>
      </c>
    </row>
    <row r="39" spans="5:17" x14ac:dyDescent="0.25">
      <c r="E39">
        <v>67.505330000000001</v>
      </c>
      <c r="F39">
        <v>224.00004000000001</v>
      </c>
      <c r="G39">
        <v>850.73302999999999</v>
      </c>
      <c r="I39">
        <f t="shared" si="1"/>
        <v>3.4410606060077953E-3</v>
      </c>
      <c r="K39">
        <f t="shared" si="2"/>
        <v>0.11860642045600779</v>
      </c>
      <c r="L39">
        <f t="shared" si="3"/>
        <v>-0.49466999999999928</v>
      </c>
      <c r="O39" s="4">
        <f t="shared" si="6"/>
        <v>34.009852428444013</v>
      </c>
      <c r="P39" s="5">
        <f t="shared" si="5"/>
        <v>3.4410606060077953</v>
      </c>
      <c r="Q39" s="5">
        <f t="shared" si="7"/>
        <v>44.902258194478769</v>
      </c>
    </row>
    <row r="40" spans="5:17" x14ac:dyDescent="0.25">
      <c r="E40">
        <v>67.448729999999998</v>
      </c>
      <c r="F40">
        <v>224.00011000000001</v>
      </c>
      <c r="G40">
        <v>875.40646000000004</v>
      </c>
      <c r="I40">
        <f t="shared" si="1"/>
        <v>7.2410606060202554E-3</v>
      </c>
      <c r="K40">
        <f t="shared" si="2"/>
        <v>0.11882877310602025</v>
      </c>
      <c r="L40">
        <f t="shared" si="3"/>
        <v>-0.55127000000000237</v>
      </c>
      <c r="O40" s="4">
        <f t="shared" si="6"/>
        <v>35.010153652801428</v>
      </c>
      <c r="P40" s="5">
        <f t="shared" si="5"/>
        <v>7.2410606060202554</v>
      </c>
      <c r="Q40" s="5">
        <f t="shared" si="7"/>
        <v>-11.854039441946927</v>
      </c>
    </row>
    <row r="41" spans="5:17" x14ac:dyDescent="0.25">
      <c r="E41">
        <v>67.480249999999998</v>
      </c>
      <c r="F41">
        <v>224.00004000000001</v>
      </c>
      <c r="G41">
        <v>900.07966999999996</v>
      </c>
      <c r="I41">
        <f t="shared" si="1"/>
        <v>3.2010606060168811E-3</v>
      </c>
      <c r="K41">
        <f t="shared" si="2"/>
        <v>0.11121115765601688</v>
      </c>
      <c r="L41">
        <f t="shared" si="3"/>
        <v>-0.51975000000000193</v>
      </c>
      <c r="O41" s="4">
        <f t="shared" si="6"/>
        <v>36.010445957998861</v>
      </c>
      <c r="P41" s="5">
        <f t="shared" si="5"/>
        <v>3.2010606060168811</v>
      </c>
      <c r="Q41" s="5">
        <f t="shared" si="7"/>
        <v>19.509663491747663</v>
      </c>
    </row>
    <row r="42" spans="5:17" x14ac:dyDescent="0.25">
      <c r="E42">
        <v>67.429029999999997</v>
      </c>
      <c r="F42">
        <v>224.00004000000001</v>
      </c>
      <c r="G42">
        <v>924.75310999999999</v>
      </c>
      <c r="I42">
        <f t="shared" si="1"/>
        <v>2.5010606060220653E-3</v>
      </c>
      <c r="K42">
        <f t="shared" si="2"/>
        <v>0.10693350885602207</v>
      </c>
      <c r="L42">
        <f t="shared" si="3"/>
        <v>-0.57097000000000264</v>
      </c>
      <c r="O42" s="4">
        <f t="shared" si="6"/>
        <v>37.010747587772642</v>
      </c>
      <c r="P42" s="5">
        <f t="shared" si="5"/>
        <v>2.5010606060220653</v>
      </c>
      <c r="Q42" s="5">
        <f t="shared" si="7"/>
        <v>-31.866632180940144</v>
      </c>
    </row>
    <row r="43" spans="5:17" x14ac:dyDescent="0.25">
      <c r="E43">
        <v>67.457470000000001</v>
      </c>
      <c r="F43">
        <v>224.00004000000001</v>
      </c>
      <c r="G43">
        <v>949.42638999999997</v>
      </c>
      <c r="I43">
        <f t="shared" si="1"/>
        <v>1.4141060606021938E-2</v>
      </c>
      <c r="K43">
        <f t="shared" si="2"/>
        <v>0.11499588325602195</v>
      </c>
      <c r="L43">
        <f t="shared" si="3"/>
        <v>-0.54252999999999929</v>
      </c>
      <c r="O43" s="4">
        <f t="shared" si="6"/>
        <v>38.011042730884618</v>
      </c>
      <c r="P43" s="5">
        <f t="shared" si="5"/>
        <v>14.141060606021938</v>
      </c>
      <c r="Q43" s="5">
        <f t="shared" si="7"/>
        <v>-3.5829293105889466</v>
      </c>
    </row>
    <row r="44" spans="5:17" x14ac:dyDescent="0.25">
      <c r="E44">
        <v>67.453429999999997</v>
      </c>
      <c r="F44">
        <v>224.00004000000001</v>
      </c>
      <c r="G44">
        <v>974.09974999999997</v>
      </c>
      <c r="I44">
        <f t="shared" si="1"/>
        <v>1.0041060606027941E-2</v>
      </c>
      <c r="K44">
        <f t="shared" si="2"/>
        <v>0.10731824605602794</v>
      </c>
      <c r="L44">
        <f t="shared" si="3"/>
        <v>-0.54657000000000266</v>
      </c>
      <c r="O44" s="4">
        <f t="shared" ref="O44:O75" si="8">(G44-$G$6)/24.666+1</f>
        <v>39.01134111732749</v>
      </c>
      <c r="P44" s="5">
        <f t="shared" si="5"/>
        <v>10.041060606027941</v>
      </c>
      <c r="Q44" s="5">
        <f t="shared" si="7"/>
        <v>-7.779225426703567</v>
      </c>
    </row>
    <row r="45" spans="5:17" x14ac:dyDescent="0.25">
      <c r="E45">
        <v>67.483940000000004</v>
      </c>
      <c r="F45">
        <v>224.00011000000001</v>
      </c>
      <c r="G45">
        <v>998.77295000000004</v>
      </c>
      <c r="I45">
        <f t="shared" si="1"/>
        <v>1.2041060606009069E-2</v>
      </c>
      <c r="K45">
        <f t="shared" si="2"/>
        <v>0.10574063205600906</v>
      </c>
      <c r="L45">
        <f t="shared" si="3"/>
        <v>-0.51605999999999597</v>
      </c>
      <c r="O45" s="4">
        <f t="shared" si="8"/>
        <v>40.011633017108572</v>
      </c>
      <c r="P45" s="5">
        <f t="shared" si="5"/>
        <v>12.041060606009069</v>
      </c>
      <c r="Q45" s="5">
        <f t="shared" si="7"/>
        <v>22.574477950421432</v>
      </c>
    </row>
    <row r="46" spans="5:17" x14ac:dyDescent="0.25">
      <c r="E46">
        <v>67.431330000000003</v>
      </c>
      <c r="F46">
        <v>223.99995000000001</v>
      </c>
      <c r="G46">
        <v>1023.4464</v>
      </c>
      <c r="I46">
        <f t="shared" si="1"/>
        <v>-4.498939393982937E-3</v>
      </c>
      <c r="K46">
        <f t="shared" si="2"/>
        <v>8.5622981806017046E-2</v>
      </c>
      <c r="L46">
        <f t="shared" si="3"/>
        <v>-0.56866999999999734</v>
      </c>
      <c r="O46" s="4">
        <f t="shared" si="8"/>
        <v>41.011935052298711</v>
      </c>
      <c r="P46" s="5">
        <f t="shared" si="5"/>
        <v>-4.498939393982937</v>
      </c>
      <c r="Q46" s="5">
        <f t="shared" si="7"/>
        <v>-30.191817658920741</v>
      </c>
    </row>
    <row r="47" spans="5:17" x14ac:dyDescent="0.25">
      <c r="E47">
        <v>67.508830000000003</v>
      </c>
      <c r="F47">
        <v>224.00004000000001</v>
      </c>
      <c r="G47">
        <v>1048.1198999999999</v>
      </c>
      <c r="I47">
        <f t="shared" si="1"/>
        <v>1.4341060606028577E-2</v>
      </c>
      <c r="K47">
        <f t="shared" si="2"/>
        <v>0.10088532430602859</v>
      </c>
      <c r="L47">
        <f t="shared" si="3"/>
        <v>-0.49116999999999678</v>
      </c>
      <c r="O47" s="4">
        <f t="shared" si="8"/>
        <v>42.012239114570662</v>
      </c>
      <c r="P47" s="5">
        <f t="shared" si="5"/>
        <v>14.341060606028577</v>
      </c>
      <c r="Q47" s="5">
        <f t="shared" si="7"/>
        <v>47.151885148081369</v>
      </c>
    </row>
    <row r="48" spans="5:17" x14ac:dyDescent="0.25">
      <c r="E48">
        <v>67.437629999999999</v>
      </c>
      <c r="F48">
        <v>224.00004000000001</v>
      </c>
      <c r="G48">
        <v>1072.7931000000001</v>
      </c>
      <c r="I48">
        <f t="shared" si="1"/>
        <v>-1.7498939393988167E-2</v>
      </c>
      <c r="K48">
        <f t="shared" si="2"/>
        <v>6.5467710306011812E-2</v>
      </c>
      <c r="L48">
        <f t="shared" si="3"/>
        <v>-0.56237000000000137</v>
      </c>
      <c r="O48" s="4">
        <f t="shared" si="8"/>
        <v>43.012531014351744</v>
      </c>
      <c r="P48" s="5">
        <f t="shared" si="5"/>
        <v>-17.498939393988167</v>
      </c>
      <c r="Q48" s="5">
        <f t="shared" si="7"/>
        <v>-24.204412361653215</v>
      </c>
    </row>
    <row r="49" spans="5:17" x14ac:dyDescent="0.25">
      <c r="E49">
        <v>67.475160000000002</v>
      </c>
      <c r="F49">
        <v>224.00004000000001</v>
      </c>
      <c r="G49">
        <v>1097.4665</v>
      </c>
      <c r="I49">
        <f t="shared" si="1"/>
        <v>2.3641060606024666E-2</v>
      </c>
      <c r="K49">
        <f t="shared" si="2"/>
        <v>0.10303006730602465</v>
      </c>
      <c r="L49">
        <f t="shared" si="3"/>
        <v>-0.52483999999999753</v>
      </c>
      <c r="O49" s="4">
        <f t="shared" si="8"/>
        <v>44.01283102246007</v>
      </c>
      <c r="P49" s="5">
        <f t="shared" si="5"/>
        <v>23.641060606024666</v>
      </c>
      <c r="Q49" s="5">
        <f t="shared" si="7"/>
        <v>13.169292029009828</v>
      </c>
    </row>
    <row r="50" spans="5:17" x14ac:dyDescent="0.25">
      <c r="E50">
        <v>67.447829999999996</v>
      </c>
      <c r="F50">
        <v>224.00013000000001</v>
      </c>
      <c r="G50">
        <v>1122.1398999999999</v>
      </c>
      <c r="I50">
        <f t="shared" si="1"/>
        <v>-1.7498939393988167E-2</v>
      </c>
      <c r="K50">
        <f t="shared" si="2"/>
        <v>5.8312424306011829E-2</v>
      </c>
      <c r="L50">
        <f t="shared" si="3"/>
        <v>-0.55217000000000382</v>
      </c>
      <c r="O50" s="4">
        <f t="shared" si="8"/>
        <v>45.013131030568395</v>
      </c>
      <c r="P50" s="5">
        <f t="shared" si="5"/>
        <v>-17.498939393988167</v>
      </c>
      <c r="Q50" s="5">
        <f t="shared" si="7"/>
        <v>-14.317004847263391</v>
      </c>
    </row>
    <row r="51" spans="5:17" x14ac:dyDescent="0.25">
      <c r="E51">
        <v>67.496030000000005</v>
      </c>
      <c r="F51">
        <v>223.99997999999999</v>
      </c>
      <c r="G51">
        <v>1146.8132000000001</v>
      </c>
      <c r="I51">
        <f t="shared" si="1"/>
        <v>1.3341060606023802E-2</v>
      </c>
      <c r="K51">
        <f t="shared" si="2"/>
        <v>8.5574795806023785E-2</v>
      </c>
      <c r="L51">
        <f t="shared" si="3"/>
        <v>-0.50396999999999537</v>
      </c>
      <c r="O51" s="4">
        <f t="shared" si="8"/>
        <v>46.013426984513103</v>
      </c>
      <c r="P51" s="5">
        <f t="shared" si="5"/>
        <v>13.341060606023802</v>
      </c>
      <c r="Q51" s="5">
        <f t="shared" si="7"/>
        <v>33.726698276478139</v>
      </c>
    </row>
    <row r="52" spans="5:17" x14ac:dyDescent="0.25">
      <c r="E52">
        <v>67.44453</v>
      </c>
      <c r="F52">
        <v>224.00004000000001</v>
      </c>
      <c r="G52">
        <v>1171.4866</v>
      </c>
      <c r="I52">
        <f t="shared" si="1"/>
        <v>-1.5798939393988576E-2</v>
      </c>
      <c r="K52">
        <f t="shared" si="2"/>
        <v>5.2857152806011415E-2</v>
      </c>
      <c r="L52">
        <f t="shared" si="3"/>
        <v>-0.55546999999999969</v>
      </c>
      <c r="O52" s="4">
        <f t="shared" si="8"/>
        <v>47.013726992621422</v>
      </c>
      <c r="P52" s="5">
        <f t="shared" si="5"/>
        <v>-15.798939393988576</v>
      </c>
      <c r="Q52" s="5">
        <f t="shared" si="7"/>
        <v>-17.929597966330039</v>
      </c>
    </row>
    <row r="53" spans="5:17" x14ac:dyDescent="0.25">
      <c r="E53">
        <v>67.461179999999999</v>
      </c>
      <c r="F53">
        <v>224.00004000000001</v>
      </c>
      <c r="G53">
        <v>1196.1599000000001</v>
      </c>
      <c r="I53">
        <f t="shared" si="1"/>
        <v>1.1041060606032715E-2</v>
      </c>
      <c r="K53">
        <f t="shared" si="2"/>
        <v>7.6119524306032693E-2</v>
      </c>
      <c r="L53">
        <f t="shared" si="3"/>
        <v>-0.53882000000000119</v>
      </c>
      <c r="O53" s="4">
        <f t="shared" si="8"/>
        <v>48.014022946566129</v>
      </c>
      <c r="P53" s="5">
        <f t="shared" si="5"/>
        <v>11.041060606032715</v>
      </c>
      <c r="Q53" s="5">
        <f t="shared" si="7"/>
        <v>-1.435894842598465</v>
      </c>
    </row>
    <row r="54" spans="5:17" x14ac:dyDescent="0.25">
      <c r="E54">
        <v>67.45393</v>
      </c>
      <c r="F54">
        <v>224.00004000000001</v>
      </c>
      <c r="G54">
        <v>1220.8333</v>
      </c>
      <c r="I54">
        <f t="shared" si="1"/>
        <v>-1.0498939393983164E-2</v>
      </c>
      <c r="K54">
        <f t="shared" si="2"/>
        <v>5.1001881306016822E-2</v>
      </c>
      <c r="L54">
        <f t="shared" si="3"/>
        <v>-0.54607000000000028</v>
      </c>
      <c r="O54" s="4">
        <f t="shared" si="8"/>
        <v>49.014322954674455</v>
      </c>
      <c r="P54" s="5">
        <f t="shared" si="5"/>
        <v>-10.498939393983164</v>
      </c>
      <c r="Q54" s="5">
        <f t="shared" si="7"/>
        <v>-8.8421910854014154</v>
      </c>
    </row>
    <row r="55" spans="5:17" x14ac:dyDescent="0.25">
      <c r="E55">
        <v>67.471239999999995</v>
      </c>
      <c r="F55">
        <v>224.00004000000001</v>
      </c>
      <c r="G55">
        <v>1245.5066999999999</v>
      </c>
      <c r="I55">
        <f t="shared" si="1"/>
        <v>1.2041060606009069E-2</v>
      </c>
      <c r="K55">
        <f t="shared" si="2"/>
        <v>6.9964238306009063E-2</v>
      </c>
      <c r="L55">
        <f t="shared" si="3"/>
        <v>-0.52876000000000545</v>
      </c>
      <c r="O55" s="4">
        <f t="shared" si="8"/>
        <v>50.014622962782774</v>
      </c>
      <c r="P55" s="5">
        <f t="shared" si="5"/>
        <v>12.041060606009069</v>
      </c>
      <c r="Q55" s="5">
        <f t="shared" si="7"/>
        <v>8.3115120383264873</v>
      </c>
    </row>
    <row r="56" spans="5:17" x14ac:dyDescent="0.25">
      <c r="E56">
        <v>67.449629999999999</v>
      </c>
      <c r="F56">
        <v>224.00004000000001</v>
      </c>
      <c r="G56">
        <v>1270.1801</v>
      </c>
      <c r="I56">
        <f t="shared" si="1"/>
        <v>-2.9893939398561997E-4</v>
      </c>
      <c r="K56">
        <f t="shared" si="2"/>
        <v>5.4046595306014356E-2</v>
      </c>
      <c r="L56">
        <f t="shared" si="3"/>
        <v>-0.55037000000000091</v>
      </c>
      <c r="O56" s="4">
        <f t="shared" si="8"/>
        <v>51.014922970891107</v>
      </c>
      <c r="P56" s="5">
        <f t="shared" si="5"/>
        <v>-0.29893939398561997</v>
      </c>
      <c r="Q56" s="5">
        <f t="shared" si="7"/>
        <v>-13.454784837935904</v>
      </c>
    </row>
    <row r="57" spans="5:17" x14ac:dyDescent="0.25">
      <c r="E57">
        <v>67.447730000000007</v>
      </c>
      <c r="F57">
        <v>224.00004000000001</v>
      </c>
      <c r="G57">
        <v>1294.8533</v>
      </c>
      <c r="I57">
        <f t="shared" si="1"/>
        <v>1.7201060606026886E-2</v>
      </c>
      <c r="K57">
        <f t="shared" si="2"/>
        <v>6.7968981306026882E-2</v>
      </c>
      <c r="L57">
        <f t="shared" si="3"/>
        <v>-0.55226999999999293</v>
      </c>
      <c r="O57" s="4">
        <f t="shared" si="8"/>
        <v>52.015214870672182</v>
      </c>
      <c r="P57" s="5">
        <f t="shared" si="5"/>
        <v>17.201060606026886</v>
      </c>
      <c r="Q57" s="5">
        <f t="shared" si="7"/>
        <v>-15.51108171419485</v>
      </c>
    </row>
    <row r="58" spans="5:17" x14ac:dyDescent="0.25">
      <c r="E58">
        <v>67.455529999999996</v>
      </c>
      <c r="F58">
        <v>223.99995000000001</v>
      </c>
      <c r="G58">
        <v>1319.5265999999999</v>
      </c>
      <c r="I58">
        <f t="shared" si="1"/>
        <v>-6.2989393939858473E-3</v>
      </c>
      <c r="K58">
        <f t="shared" si="2"/>
        <v>4.0891352806014164E-2</v>
      </c>
      <c r="L58">
        <f t="shared" si="3"/>
        <v>-0.54447000000000401</v>
      </c>
      <c r="O58" s="4">
        <f t="shared" si="8"/>
        <v>53.015510824616882</v>
      </c>
      <c r="P58" s="5">
        <f t="shared" si="5"/>
        <v>-6.2989393939858473</v>
      </c>
      <c r="Q58" s="5">
        <f t="shared" si="7"/>
        <v>-7.8673773235467159</v>
      </c>
    </row>
    <row r="59" spans="5:17" x14ac:dyDescent="0.25">
      <c r="E59">
        <v>67.465919999999997</v>
      </c>
      <c r="F59">
        <v>224.00004000000001</v>
      </c>
      <c r="G59">
        <v>1344.2</v>
      </c>
      <c r="I59">
        <f t="shared" si="1"/>
        <v>1.901060606030569E-3</v>
      </c>
      <c r="K59">
        <f t="shared" si="2"/>
        <v>4.5513709806030561E-2</v>
      </c>
      <c r="L59">
        <f t="shared" si="3"/>
        <v>-0.534080000000003</v>
      </c>
      <c r="O59" s="4">
        <f t="shared" si="8"/>
        <v>54.015810832725215</v>
      </c>
      <c r="P59" s="5">
        <f t="shared" si="5"/>
        <v>1.901060606030569</v>
      </c>
      <c r="Q59" s="5">
        <f t="shared" si="7"/>
        <v>2.3663264336504355</v>
      </c>
    </row>
    <row r="60" spans="5:17" x14ac:dyDescent="0.25">
      <c r="E60">
        <v>67.451629999999994</v>
      </c>
      <c r="F60">
        <v>223.99995999999999</v>
      </c>
      <c r="G60">
        <v>1368.8734999999999</v>
      </c>
      <c r="I60">
        <f t="shared" si="1"/>
        <v>-5.7989393939692491E-3</v>
      </c>
      <c r="K60">
        <f t="shared" si="2"/>
        <v>3.4236052306030745E-2</v>
      </c>
      <c r="L60">
        <f t="shared" si="3"/>
        <v>-0.54837000000000558</v>
      </c>
      <c r="O60" s="4">
        <f t="shared" si="8"/>
        <v>55.016114894997159</v>
      </c>
      <c r="P60" s="5">
        <f t="shared" si="5"/>
        <v>-5.7989393939692491</v>
      </c>
      <c r="Q60" s="5">
        <f t="shared" si="7"/>
        <v>-12.079970442619071</v>
      </c>
    </row>
    <row r="61" spans="5:17" x14ac:dyDescent="0.25">
      <c r="E61">
        <v>67.465530000000001</v>
      </c>
      <c r="F61">
        <v>224.00012000000001</v>
      </c>
      <c r="G61">
        <v>1393.5468000000001</v>
      </c>
      <c r="I61">
        <f t="shared" si="1"/>
        <v>-7.7989393939787988E-3</v>
      </c>
      <c r="K61">
        <f t="shared" si="2"/>
        <v>2.8658423806021183E-2</v>
      </c>
      <c r="L61">
        <f t="shared" si="3"/>
        <v>-0.53446999999999889</v>
      </c>
      <c r="O61" s="4">
        <f t="shared" si="8"/>
        <v>56.016410848941867</v>
      </c>
      <c r="P61" s="5">
        <f t="shared" si="5"/>
        <v>-7.7989393939787988</v>
      </c>
      <c r="Q61" s="5">
        <f t="shared" si="7"/>
        <v>1.6637320476576232</v>
      </c>
    </row>
    <row r="62" spans="5:17" x14ac:dyDescent="0.25">
      <c r="E62">
        <v>67.444130000000001</v>
      </c>
      <c r="F62">
        <v>224.00004000000001</v>
      </c>
      <c r="G62">
        <v>1418.2202</v>
      </c>
      <c r="I62">
        <f t="shared" si="1"/>
        <v>-1.898939393981891E-3</v>
      </c>
      <c r="K62">
        <f t="shared" si="2"/>
        <v>3.0980780806018099E-2</v>
      </c>
      <c r="L62">
        <f t="shared" si="3"/>
        <v>-0.55586999999999875</v>
      </c>
      <c r="O62" s="4">
        <f t="shared" si="8"/>
        <v>57.016710857050192</v>
      </c>
      <c r="P62" s="5">
        <f t="shared" si="5"/>
        <v>-1.898939393981891</v>
      </c>
      <c r="Q62" s="5">
        <f t="shared" si="7"/>
        <v>-19.8925641951461</v>
      </c>
    </row>
    <row r="63" spans="5:17" x14ac:dyDescent="0.25">
      <c r="E63">
        <v>67.475359999999995</v>
      </c>
      <c r="F63">
        <v>224.00004000000001</v>
      </c>
      <c r="G63">
        <v>1442.8934999999999</v>
      </c>
      <c r="I63">
        <f t="shared" si="1"/>
        <v>1.1410606060167083E-3</v>
      </c>
      <c r="K63">
        <f t="shared" si="2"/>
        <v>3.0443152306016713E-2</v>
      </c>
      <c r="L63">
        <f t="shared" si="3"/>
        <v>-0.5246400000000051</v>
      </c>
      <c r="O63" s="4">
        <f t="shared" si="8"/>
        <v>58.017006810994893</v>
      </c>
      <c r="P63" s="5">
        <f t="shared" si="5"/>
        <v>1.1410606060167083</v>
      </c>
      <c r="Q63" s="5">
        <f t="shared" si="7"/>
        <v>11.181138928580625</v>
      </c>
    </row>
    <row r="64" spans="5:17" x14ac:dyDescent="0.25">
      <c r="E64">
        <v>67.439800000000005</v>
      </c>
      <c r="F64">
        <v>224.00004000000001</v>
      </c>
      <c r="G64">
        <v>1467.5668000000001</v>
      </c>
      <c r="I64">
        <f t="shared" si="1"/>
        <v>5.0106060601251556E-4</v>
      </c>
      <c r="K64">
        <f t="shared" si="2"/>
        <v>2.6225523806012507E-2</v>
      </c>
      <c r="L64">
        <f t="shared" si="3"/>
        <v>-0.5601999999999947</v>
      </c>
      <c r="O64" s="4">
        <f t="shared" si="8"/>
        <v>59.0173027649396</v>
      </c>
      <c r="P64" s="5">
        <f t="shared" si="5"/>
        <v>0.50106060601251556</v>
      </c>
      <c r="Q64" s="5">
        <f t="shared" si="7"/>
        <v>-24.535157314212835</v>
      </c>
    </row>
    <row r="65" spans="5:17" x14ac:dyDescent="0.25">
      <c r="E65">
        <v>67.466629999999995</v>
      </c>
      <c r="F65">
        <v>223.99997999999999</v>
      </c>
      <c r="G65">
        <v>1492.2402</v>
      </c>
      <c r="I65">
        <f t="shared" si="1"/>
        <v>1.7410606060082046E-3</v>
      </c>
      <c r="K65">
        <f t="shared" si="2"/>
        <v>2.3887880806008205E-2</v>
      </c>
      <c r="L65">
        <f t="shared" si="3"/>
        <v>-0.53337000000000501</v>
      </c>
      <c r="O65" s="4">
        <f t="shared" si="8"/>
        <v>60.017602773047919</v>
      </c>
      <c r="P65" s="5">
        <f t="shared" si="5"/>
        <v>1.7410606060082046</v>
      </c>
      <c r="Q65" s="5">
        <f t="shared" si="7"/>
        <v>2.1385464429730003</v>
      </c>
    </row>
    <row r="66" spans="5:17" x14ac:dyDescent="0.25">
      <c r="E66">
        <v>67.437430000000006</v>
      </c>
      <c r="F66">
        <v>224.00009</v>
      </c>
      <c r="G66">
        <v>1516.9135000000001</v>
      </c>
      <c r="I66">
        <f t="shared" si="1"/>
        <v>2.0410606060181635E-3</v>
      </c>
      <c r="K66">
        <f t="shared" si="2"/>
        <v>2.0610252306018151E-2</v>
      </c>
      <c r="L66">
        <f t="shared" si="3"/>
        <v>-0.5625699999999938</v>
      </c>
      <c r="O66" s="4">
        <f t="shared" si="8"/>
        <v>61.017898726992627</v>
      </c>
      <c r="P66" s="5">
        <f t="shared" si="5"/>
        <v>2.0410606060181635</v>
      </c>
      <c r="Q66" s="5">
        <f t="shared" si="7"/>
        <v>-27.217750433282717</v>
      </c>
    </row>
    <row r="67" spans="5:17" x14ac:dyDescent="0.25">
      <c r="E67">
        <v>67.453029999999998</v>
      </c>
      <c r="F67">
        <v>224.00004000000001</v>
      </c>
      <c r="G67">
        <v>1541.5869</v>
      </c>
      <c r="I67">
        <f t="shared" si="1"/>
        <v>-9.1989393939684305E-3</v>
      </c>
      <c r="K67">
        <f t="shared" si="2"/>
        <v>5.7926093060315653E-3</v>
      </c>
      <c r="L67">
        <f t="shared" si="3"/>
        <v>-0.54697000000000173</v>
      </c>
      <c r="O67" s="4">
        <f t="shared" si="8"/>
        <v>62.018198735100952</v>
      </c>
      <c r="P67" s="5">
        <f t="shared" si="5"/>
        <v>-9.1989393939684305</v>
      </c>
      <c r="Q67" s="5">
        <f t="shared" si="7"/>
        <v>-11.77404667609451</v>
      </c>
    </row>
    <row r="68" spans="5:17" x14ac:dyDescent="0.25">
      <c r="E68">
        <v>67.436030000000002</v>
      </c>
      <c r="F68">
        <v>224.00004000000001</v>
      </c>
      <c r="G68">
        <v>1566.2601999999999</v>
      </c>
      <c r="I68">
        <f t="shared" si="1"/>
        <v>3.4010606060235204E-3</v>
      </c>
      <c r="K68">
        <f t="shared" si="2"/>
        <v>1.4814980806023531E-2</v>
      </c>
      <c r="L68">
        <f t="shared" si="3"/>
        <v>-0.56396999999999764</v>
      </c>
      <c r="O68" s="4">
        <f t="shared" si="8"/>
        <v>63.018494689045653</v>
      </c>
      <c r="P68" s="5">
        <f t="shared" si="5"/>
        <v>3.4010606060235204</v>
      </c>
      <c r="Q68" s="5">
        <f t="shared" si="7"/>
        <v>-28.930343552357343</v>
      </c>
    </row>
    <row r="69" spans="5:17" x14ac:dyDescent="0.25">
      <c r="E69">
        <v>67.463239999999999</v>
      </c>
      <c r="F69">
        <v>224.00004000000001</v>
      </c>
      <c r="G69">
        <v>1590.9336000000001</v>
      </c>
      <c r="I69">
        <f t="shared" si="1"/>
        <v>-1.4989393939686124E-3</v>
      </c>
      <c r="K69">
        <f t="shared" si="2"/>
        <v>6.337337806031379E-3</v>
      </c>
      <c r="L69">
        <f t="shared" si="3"/>
        <v>-0.53676000000000101</v>
      </c>
      <c r="O69" s="4">
        <f t="shared" si="8"/>
        <v>64.018794697153993</v>
      </c>
      <c r="P69" s="5">
        <f t="shared" si="5"/>
        <v>-1.4989393939686124</v>
      </c>
      <c r="Q69" s="5">
        <f t="shared" si="7"/>
        <v>-1.8766397951645786</v>
      </c>
    </row>
    <row r="70" spans="5:17" x14ac:dyDescent="0.25">
      <c r="E70">
        <v>67.455430000000007</v>
      </c>
      <c r="F70">
        <v>224.00004000000001</v>
      </c>
      <c r="G70">
        <v>1615.607</v>
      </c>
      <c r="I70">
        <f t="shared" ref="I70:I133" si="9">F202-$J$5</f>
        <v>4.9410606060291684E-3</v>
      </c>
      <c r="K70">
        <f t="shared" ref="K70:K133" si="10">-(G70-$G$5)*0.000145+0.236805+I70</f>
        <v>9.1996948060291683E-3</v>
      </c>
      <c r="L70">
        <f t="shared" ref="L70:L133" si="11">E70-77.5+19/2</f>
        <v>-0.54456999999999312</v>
      </c>
      <c r="O70" s="4">
        <f t="shared" si="8"/>
        <v>65.019094705262305</v>
      </c>
      <c r="P70" s="5">
        <f t="shared" si="5"/>
        <v>4.9410606060291684</v>
      </c>
      <c r="Q70" s="5">
        <f t="shared" ref="Q70:Q101" si="12">(L70-$M$9)*1000+7-20/128*(O69-$N$4)</f>
        <v>-9.8429366714236082</v>
      </c>
    </row>
    <row r="71" spans="5:17" x14ac:dyDescent="0.25">
      <c r="E71">
        <v>67.485240000000005</v>
      </c>
      <c r="F71">
        <v>224.00012000000001</v>
      </c>
      <c r="G71">
        <v>1640.2804000000001</v>
      </c>
      <c r="I71">
        <f t="shared" si="9"/>
        <v>-2.19893939399185E-3</v>
      </c>
      <c r="K71">
        <f t="shared" si="10"/>
        <v>-1.5179481939918693E-3</v>
      </c>
      <c r="L71">
        <f t="shared" si="11"/>
        <v>-0.51475999999999544</v>
      </c>
      <c r="O71" s="4">
        <f t="shared" si="8"/>
        <v>66.019394713370644</v>
      </c>
      <c r="P71" s="5">
        <f t="shared" si="5"/>
        <v>-2.19893939399185</v>
      </c>
      <c r="Q71" s="5">
        <f t="shared" si="12"/>
        <v>19.810766452307142</v>
      </c>
    </row>
    <row r="72" spans="5:17" x14ac:dyDescent="0.25">
      <c r="E72">
        <v>67.450630000000004</v>
      </c>
      <c r="F72">
        <v>224.00004000000001</v>
      </c>
      <c r="G72">
        <v>1664.9538</v>
      </c>
      <c r="I72">
        <f t="shared" si="9"/>
        <v>-6.9893939397047689E-4</v>
      </c>
      <c r="K72">
        <f t="shared" si="10"/>
        <v>-3.5955911939704877E-3</v>
      </c>
      <c r="L72">
        <f t="shared" si="11"/>
        <v>-0.54936999999999614</v>
      </c>
      <c r="O72" s="4">
        <f t="shared" si="8"/>
        <v>67.019694721478956</v>
      </c>
      <c r="P72" s="5">
        <f t="shared" si="5"/>
        <v>-0.69893939397047689</v>
      </c>
      <c r="Q72" s="5">
        <f t="shared" si="12"/>
        <v>-14.955530423960482</v>
      </c>
    </row>
    <row r="73" spans="5:17" x14ac:dyDescent="0.25">
      <c r="E73">
        <v>67.483829999999998</v>
      </c>
      <c r="F73">
        <v>224.00004000000001</v>
      </c>
      <c r="G73">
        <v>1689.627</v>
      </c>
      <c r="I73">
        <f t="shared" si="9"/>
        <v>1.3401060606014426E-2</v>
      </c>
      <c r="K73">
        <f t="shared" si="10"/>
        <v>6.9267948060144358E-3</v>
      </c>
      <c r="L73">
        <f t="shared" si="11"/>
        <v>-0.51617000000000246</v>
      </c>
      <c r="O73" s="4">
        <f t="shared" si="8"/>
        <v>68.019986621260031</v>
      </c>
      <c r="P73" s="5">
        <f t="shared" si="5"/>
        <v>13.401060606014426</v>
      </c>
      <c r="Q73" s="5">
        <f t="shared" si="12"/>
        <v>18.088172699766272</v>
      </c>
    </row>
    <row r="74" spans="5:17" x14ac:dyDescent="0.25">
      <c r="E74">
        <v>67.498260000000002</v>
      </c>
      <c r="F74">
        <v>224.00004000000001</v>
      </c>
      <c r="G74">
        <v>1714.3005000000001</v>
      </c>
      <c r="I74">
        <f t="shared" si="9"/>
        <v>-9.9893939398043585E-4</v>
      </c>
      <c r="K74">
        <f t="shared" si="10"/>
        <v>-1.1050862693980451E-2</v>
      </c>
      <c r="L74">
        <f t="shared" si="11"/>
        <v>-0.50173999999999808</v>
      </c>
      <c r="O74" s="4">
        <f t="shared" si="8"/>
        <v>69.020290683531996</v>
      </c>
      <c r="P74" s="5">
        <f t="shared" ref="P74:P132" si="13">I74*1000</f>
        <v>-0.99893939398043585</v>
      </c>
      <c r="Q74" s="5">
        <f t="shared" si="12"/>
        <v>32.361877090429864</v>
      </c>
    </row>
    <row r="75" spans="5:17" x14ac:dyDescent="0.25">
      <c r="E75">
        <v>67.456429999999997</v>
      </c>
      <c r="F75">
        <v>223.99995999999999</v>
      </c>
      <c r="G75">
        <v>1738.9738</v>
      </c>
      <c r="I75">
        <f t="shared" si="9"/>
        <v>3.4010606060235204E-3</v>
      </c>
      <c r="K75">
        <f t="shared" si="10"/>
        <v>-1.0228491193976508E-2</v>
      </c>
      <c r="L75">
        <f t="shared" si="11"/>
        <v>-0.54357000000000255</v>
      </c>
      <c r="O75" s="4">
        <f t="shared" si="8"/>
        <v>70.020586637476697</v>
      </c>
      <c r="P75" s="5">
        <f t="shared" si="13"/>
        <v>3.4010606060235204</v>
      </c>
      <c r="Q75" s="5">
        <f t="shared" si="12"/>
        <v>-9.6244204193046059</v>
      </c>
    </row>
    <row r="76" spans="5:17" x14ac:dyDescent="0.25">
      <c r="E76">
        <v>67.467100000000002</v>
      </c>
      <c r="F76">
        <v>224.00004000000001</v>
      </c>
      <c r="G76">
        <v>1763.6469999999999</v>
      </c>
      <c r="I76">
        <f t="shared" si="9"/>
        <v>-1.0498939393983164E-2</v>
      </c>
      <c r="K76">
        <f t="shared" si="10"/>
        <v>-2.7706105193983144E-2</v>
      </c>
      <c r="L76">
        <f t="shared" si="11"/>
        <v>-0.53289999999999793</v>
      </c>
      <c r="O76" s="4">
        <f t="shared" ref="O76:O107" si="14">(G76-$G$6)/24.666+1</f>
        <v>71.020878537257758</v>
      </c>
      <c r="P76" s="5">
        <f t="shared" si="13"/>
        <v>-10.498939393983164</v>
      </c>
      <c r="Q76" s="5">
        <f t="shared" si="12"/>
        <v>0.88928333789615444</v>
      </c>
    </row>
    <row r="77" spans="5:17" x14ac:dyDescent="0.25">
      <c r="E77">
        <v>67.43956</v>
      </c>
      <c r="F77">
        <v>224.00004000000001</v>
      </c>
      <c r="G77">
        <v>1788.3206</v>
      </c>
      <c r="I77">
        <f t="shared" si="9"/>
        <v>4.0106060600919591E-4</v>
      </c>
      <c r="K77">
        <f t="shared" si="10"/>
        <v>-2.0383777193990815E-2</v>
      </c>
      <c r="L77">
        <f t="shared" si="11"/>
        <v>-0.56043999999999983</v>
      </c>
      <c r="O77" s="4">
        <f t="shared" si="14"/>
        <v>72.021186653693348</v>
      </c>
      <c r="P77" s="5">
        <f t="shared" si="13"/>
        <v>0.40106060600919591</v>
      </c>
      <c r="Q77" s="5">
        <f t="shared" si="12"/>
        <v>-26.807012271446531</v>
      </c>
    </row>
    <row r="78" spans="5:17" x14ac:dyDescent="0.25">
      <c r="E78">
        <v>67.441130000000001</v>
      </c>
      <c r="F78">
        <v>224.00004000000001</v>
      </c>
      <c r="G78">
        <v>1812.9938999999999</v>
      </c>
      <c r="I78">
        <f t="shared" si="9"/>
        <v>-1.6858939393983974E-2</v>
      </c>
      <c r="K78">
        <f t="shared" si="10"/>
        <v>-4.122140569398397E-2</v>
      </c>
      <c r="L78">
        <f t="shared" si="11"/>
        <v>-0.55886999999999887</v>
      </c>
      <c r="O78" s="4">
        <f t="shared" si="14"/>
        <v>73.021482607638049</v>
      </c>
      <c r="P78" s="5">
        <f t="shared" si="13"/>
        <v>-16.858939393983974</v>
      </c>
      <c r="Q78" s="5">
        <f t="shared" si="12"/>
        <v>-25.393310414638634</v>
      </c>
    </row>
    <row r="79" spans="5:17" x14ac:dyDescent="0.25">
      <c r="E79">
        <v>67.43853</v>
      </c>
      <c r="F79">
        <v>224.00004000000001</v>
      </c>
      <c r="G79">
        <v>1837.6670999999999</v>
      </c>
      <c r="I79">
        <f t="shared" si="9"/>
        <v>2.8010606060320242E-3</v>
      </c>
      <c r="K79">
        <f t="shared" si="10"/>
        <v>-2.5139019693967979E-2</v>
      </c>
      <c r="L79">
        <f t="shared" si="11"/>
        <v>-0.56146999999999991</v>
      </c>
      <c r="O79" s="4">
        <f t="shared" si="14"/>
        <v>74.021774507419124</v>
      </c>
      <c r="P79" s="5">
        <f t="shared" si="13"/>
        <v>2.8010606060320242</v>
      </c>
      <c r="Q79" s="5">
        <f t="shared" si="12"/>
        <v>-28.149606657443542</v>
      </c>
    </row>
    <row r="80" spans="5:17" x14ac:dyDescent="0.25">
      <c r="E80">
        <v>67.457049999999995</v>
      </c>
      <c r="F80">
        <v>224.00004000000001</v>
      </c>
      <c r="G80">
        <v>1862.3406</v>
      </c>
      <c r="I80">
        <f t="shared" si="9"/>
        <v>6.9010606060260216E-3</v>
      </c>
      <c r="K80">
        <f t="shared" si="10"/>
        <v>-2.4616677193973979E-2</v>
      </c>
      <c r="L80">
        <f t="shared" si="11"/>
        <v>-0.54295000000000471</v>
      </c>
      <c r="O80" s="4">
        <f t="shared" si="14"/>
        <v>75.022078569691075</v>
      </c>
      <c r="P80" s="5">
        <f t="shared" si="13"/>
        <v>6.9010606060260216</v>
      </c>
      <c r="Q80" s="5">
        <f t="shared" si="12"/>
        <v>-9.785902266789126</v>
      </c>
    </row>
    <row r="81" spans="5:17" x14ac:dyDescent="0.25">
      <c r="E81">
        <v>67.485550000000003</v>
      </c>
      <c r="F81">
        <v>223.99993000000001</v>
      </c>
      <c r="G81">
        <v>1887.0137999999999</v>
      </c>
      <c r="I81">
        <f t="shared" si="9"/>
        <v>1.1001060606020019E-2</v>
      </c>
      <c r="K81">
        <f t="shared" si="10"/>
        <v>-2.4094291193979989E-2</v>
      </c>
      <c r="L81">
        <f t="shared" si="11"/>
        <v>-0.51444999999999652</v>
      </c>
      <c r="O81" s="4">
        <f t="shared" si="14"/>
        <v>76.02237046947215</v>
      </c>
      <c r="P81" s="5">
        <f t="shared" si="13"/>
        <v>11.001060606020019</v>
      </c>
      <c r="Q81" s="5">
        <f t="shared" si="12"/>
        <v>18.557800223489068</v>
      </c>
    </row>
    <row r="82" spans="5:17" x14ac:dyDescent="0.25">
      <c r="E82">
        <v>67.478840000000005</v>
      </c>
      <c r="F82">
        <v>224.00004000000001</v>
      </c>
      <c r="G82">
        <v>1911.6874</v>
      </c>
      <c r="I82">
        <f t="shared" si="9"/>
        <v>-1.7589393939942966E-3</v>
      </c>
      <c r="K82">
        <f t="shared" si="10"/>
        <v>-4.043196319399428E-2</v>
      </c>
      <c r="L82">
        <f t="shared" si="11"/>
        <v>-0.52115999999999474</v>
      </c>
      <c r="O82" s="4">
        <f t="shared" si="14"/>
        <v>77.022678585907727</v>
      </c>
      <c r="P82" s="5">
        <f t="shared" si="13"/>
        <v>-1.7589393939942966</v>
      </c>
      <c r="Q82" s="5">
        <f t="shared" si="12"/>
        <v>11.691504614150057</v>
      </c>
    </row>
    <row r="83" spans="5:17" x14ac:dyDescent="0.25">
      <c r="E83">
        <v>67.46584</v>
      </c>
      <c r="F83">
        <v>224.00004000000001</v>
      </c>
      <c r="G83">
        <v>1936.3606</v>
      </c>
      <c r="I83">
        <f t="shared" si="9"/>
        <v>6.8010606060227019E-3</v>
      </c>
      <c r="K83">
        <f t="shared" si="10"/>
        <v>-3.5449577193977289E-2</v>
      </c>
      <c r="L83">
        <f t="shared" si="11"/>
        <v>-0.53415999999999997</v>
      </c>
      <c r="O83" s="4">
        <f t="shared" si="14"/>
        <v>78.022970485688802</v>
      </c>
      <c r="P83" s="5">
        <f t="shared" si="13"/>
        <v>6.8010606060227019</v>
      </c>
      <c r="Q83" s="5">
        <f t="shared" si="12"/>
        <v>-1.4647935290482312</v>
      </c>
    </row>
    <row r="84" spans="5:17" x14ac:dyDescent="0.25">
      <c r="E84">
        <v>67.45823</v>
      </c>
      <c r="F84">
        <v>224.00004000000001</v>
      </c>
      <c r="G84">
        <v>1961.0342000000001</v>
      </c>
      <c r="I84">
        <f t="shared" si="9"/>
        <v>2.0106060603097831E-4</v>
      </c>
      <c r="K84">
        <f t="shared" si="10"/>
        <v>-4.5627249193969044E-2</v>
      </c>
      <c r="L84">
        <f t="shared" si="11"/>
        <v>-0.54176999999999964</v>
      </c>
      <c r="O84" s="4">
        <f t="shared" si="14"/>
        <v>79.023278602124392</v>
      </c>
      <c r="P84" s="5">
        <f t="shared" si="13"/>
        <v>0.20106060603097831</v>
      </c>
      <c r="Q84" s="5">
        <f t="shared" si="12"/>
        <v>-9.2310891383886968</v>
      </c>
    </row>
    <row r="85" spans="5:17" x14ac:dyDescent="0.25">
      <c r="E85">
        <v>67.476309999999998</v>
      </c>
      <c r="F85">
        <v>224.00004000000001</v>
      </c>
      <c r="G85">
        <v>1985.7074</v>
      </c>
      <c r="I85">
        <f t="shared" si="9"/>
        <v>2.9410606060196187E-3</v>
      </c>
      <c r="K85">
        <f t="shared" si="10"/>
        <v>-4.646486319398041E-2</v>
      </c>
      <c r="L85">
        <f t="shared" si="11"/>
        <v>-0.52369000000000199</v>
      </c>
      <c r="O85" s="4">
        <f t="shared" si="14"/>
        <v>80.023570501905454</v>
      </c>
      <c r="P85" s="5">
        <f t="shared" si="13"/>
        <v>2.9410606060196187</v>
      </c>
      <c r="Q85" s="5">
        <f t="shared" si="12"/>
        <v>8.6926127184158961</v>
      </c>
    </row>
    <row r="86" spans="5:17" x14ac:dyDescent="0.25">
      <c r="E86">
        <v>67.455939999999998</v>
      </c>
      <c r="F86">
        <v>223.99996999999999</v>
      </c>
      <c r="G86">
        <v>2010.3807999999999</v>
      </c>
      <c r="I86">
        <f t="shared" si="9"/>
        <v>3.2010606060168811E-3</v>
      </c>
      <c r="K86">
        <f t="shared" si="10"/>
        <v>-4.9782506193983111E-2</v>
      </c>
      <c r="L86">
        <f t="shared" si="11"/>
        <v>-0.54406000000000176</v>
      </c>
      <c r="O86" s="4">
        <f t="shared" si="14"/>
        <v>81.023870510013779</v>
      </c>
      <c r="P86" s="5">
        <f t="shared" si="13"/>
        <v>3.2010606060168811</v>
      </c>
      <c r="Q86" s="5">
        <f t="shared" si="12"/>
        <v>-11.833682890924672</v>
      </c>
    </row>
    <row r="87" spans="5:17" x14ac:dyDescent="0.25">
      <c r="E87">
        <v>67.459450000000004</v>
      </c>
      <c r="F87">
        <v>224.00004000000001</v>
      </c>
      <c r="G87">
        <v>2035.0541000000001</v>
      </c>
      <c r="I87">
        <f t="shared" si="9"/>
        <v>7.5410606060302143E-3</v>
      </c>
      <c r="K87">
        <f t="shared" si="10"/>
        <v>-4.9020134693969819E-2</v>
      </c>
      <c r="L87">
        <f t="shared" si="11"/>
        <v>-0.54054999999999609</v>
      </c>
      <c r="O87" s="4">
        <f t="shared" si="14"/>
        <v>82.024166463958494</v>
      </c>
      <c r="P87" s="5">
        <f t="shared" si="13"/>
        <v>7.5410606060302143</v>
      </c>
      <c r="Q87" s="5">
        <f t="shared" si="12"/>
        <v>-8.4799797671859238</v>
      </c>
    </row>
    <row r="88" spans="5:17" x14ac:dyDescent="0.25">
      <c r="E88">
        <v>67.464740000000006</v>
      </c>
      <c r="F88">
        <v>224.00004000000001</v>
      </c>
      <c r="G88">
        <v>2059.7276000000002</v>
      </c>
      <c r="I88">
        <f t="shared" si="9"/>
        <v>6.0106060601583522E-4</v>
      </c>
      <c r="K88">
        <f t="shared" si="10"/>
        <v>-5.9537792193984196E-2</v>
      </c>
      <c r="L88">
        <f t="shared" si="11"/>
        <v>-0.53525999999999385</v>
      </c>
      <c r="O88" s="4">
        <f t="shared" si="14"/>
        <v>83.024470526230445</v>
      </c>
      <c r="P88" s="5">
        <f t="shared" si="13"/>
        <v>0.60106060601583522</v>
      </c>
      <c r="Q88" s="5">
        <f t="shared" si="12"/>
        <v>-3.3462760099875482</v>
      </c>
    </row>
    <row r="89" spans="5:17" x14ac:dyDescent="0.25">
      <c r="E89">
        <v>67.463120000000004</v>
      </c>
      <c r="F89">
        <v>224.00004000000001</v>
      </c>
      <c r="G89">
        <v>2084.4009000000001</v>
      </c>
      <c r="I89">
        <f t="shared" si="9"/>
        <v>-2.9989393939899855E-3</v>
      </c>
      <c r="K89">
        <f t="shared" si="10"/>
        <v>-6.6715420693990002E-2</v>
      </c>
      <c r="L89">
        <f t="shared" si="11"/>
        <v>-0.53687999999999647</v>
      </c>
      <c r="O89" s="4">
        <f t="shared" si="14"/>
        <v>84.024766480175145</v>
      </c>
      <c r="P89" s="5">
        <f t="shared" si="13"/>
        <v>-2.9989393939899855</v>
      </c>
      <c r="Q89" s="5">
        <f t="shared" si="12"/>
        <v>-5.1225735197201594</v>
      </c>
    </row>
    <row r="90" spans="5:17" x14ac:dyDescent="0.25">
      <c r="E90">
        <v>67.44896</v>
      </c>
      <c r="F90">
        <v>224.00004000000001</v>
      </c>
      <c r="G90">
        <v>2109.0740999999998</v>
      </c>
      <c r="I90">
        <f t="shared" si="9"/>
        <v>-5.9893939396715723E-4</v>
      </c>
      <c r="K90">
        <f t="shared" si="10"/>
        <v>-6.7893034693967125E-2</v>
      </c>
      <c r="L90">
        <f t="shared" si="11"/>
        <v>-0.55104000000000042</v>
      </c>
      <c r="O90" s="4">
        <f t="shared" si="14"/>
        <v>85.025058379956207</v>
      </c>
      <c r="P90" s="5">
        <f t="shared" si="13"/>
        <v>-0.59893939396715723</v>
      </c>
      <c r="Q90" s="5">
        <f t="shared" si="12"/>
        <v>-19.438869762527965</v>
      </c>
    </row>
    <row r="91" spans="5:17" x14ac:dyDescent="0.25">
      <c r="E91">
        <v>67.470529999999997</v>
      </c>
      <c r="F91">
        <v>224.00004000000001</v>
      </c>
      <c r="G91">
        <v>2133.7476999999999</v>
      </c>
      <c r="I91">
        <f t="shared" si="9"/>
        <v>-5.9893939396715723E-4</v>
      </c>
      <c r="K91">
        <f t="shared" si="10"/>
        <v>-7.1470706693967156E-2</v>
      </c>
      <c r="L91">
        <f t="shared" si="11"/>
        <v>-0.52947000000000344</v>
      </c>
      <c r="O91" s="4">
        <f t="shared" si="14"/>
        <v>86.025366496391797</v>
      </c>
      <c r="P91" s="5">
        <f t="shared" si="13"/>
        <v>-0.59893939396715723</v>
      </c>
      <c r="Q91" s="5">
        <f t="shared" si="12"/>
        <v>1.9748346281282245</v>
      </c>
    </row>
    <row r="92" spans="5:17" x14ac:dyDescent="0.25">
      <c r="E92">
        <v>67.440029999999993</v>
      </c>
      <c r="F92">
        <v>224.00004000000001</v>
      </c>
      <c r="G92">
        <v>2158.4209999999998</v>
      </c>
      <c r="I92">
        <f t="shared" si="9"/>
        <v>-1.9893939398230032E-4</v>
      </c>
      <c r="K92">
        <f t="shared" si="10"/>
        <v>-7.4648335193982285E-2</v>
      </c>
      <c r="L92">
        <f t="shared" si="11"/>
        <v>-0.55997000000000696</v>
      </c>
      <c r="O92" s="4">
        <f t="shared" si="14"/>
        <v>87.025662450336483</v>
      </c>
      <c r="P92" s="5">
        <f t="shared" si="13"/>
        <v>-0.19893939398230032</v>
      </c>
      <c r="Q92" s="5">
        <f t="shared" si="12"/>
        <v>-28.681463515068362</v>
      </c>
    </row>
    <row r="93" spans="5:17" x14ac:dyDescent="0.25">
      <c r="E93">
        <v>67.481859999999998</v>
      </c>
      <c r="F93">
        <v>224.00004000000001</v>
      </c>
      <c r="G93">
        <v>2183.0940999999998</v>
      </c>
      <c r="I93">
        <f t="shared" si="9"/>
        <v>1.1341060606014253E-2</v>
      </c>
      <c r="K93">
        <f t="shared" si="10"/>
        <v>-6.6685934693985705E-2</v>
      </c>
      <c r="L93">
        <f t="shared" si="11"/>
        <v>-0.51814000000000249</v>
      </c>
      <c r="O93" s="4">
        <f t="shared" si="14"/>
        <v>88.025950295953933</v>
      </c>
      <c r="P93" s="5">
        <f t="shared" si="13"/>
        <v>11.341060606014253</v>
      </c>
      <c r="Q93" s="5">
        <f t="shared" si="12"/>
        <v>12.992240242132256</v>
      </c>
    </row>
    <row r="94" spans="5:17" x14ac:dyDescent="0.25">
      <c r="E94">
        <v>67.463430000000002</v>
      </c>
      <c r="F94">
        <v>224.00004000000001</v>
      </c>
      <c r="G94">
        <v>2207.7674999999999</v>
      </c>
      <c r="I94">
        <f t="shared" si="9"/>
        <v>-4.9989393939711135E-3</v>
      </c>
      <c r="K94">
        <f t="shared" si="10"/>
        <v>-8.660357769397109E-2</v>
      </c>
      <c r="L94">
        <f t="shared" si="11"/>
        <v>-0.53656999999999755</v>
      </c>
      <c r="O94" s="4">
        <f t="shared" si="14"/>
        <v>89.026250304062273</v>
      </c>
      <c r="P94" s="5">
        <f t="shared" si="13"/>
        <v>-4.9989393939711135</v>
      </c>
      <c r="Q94" s="5">
        <f t="shared" si="12"/>
        <v>-5.5940547337405313</v>
      </c>
    </row>
    <row r="95" spans="5:17" x14ac:dyDescent="0.25">
      <c r="E95">
        <v>67.484729999999999</v>
      </c>
      <c r="F95">
        <v>224.00004000000001</v>
      </c>
      <c r="G95">
        <v>2232.4409999999998</v>
      </c>
      <c r="I95">
        <f t="shared" si="9"/>
        <v>1.5601060606030615E-2</v>
      </c>
      <c r="K95">
        <f t="shared" si="10"/>
        <v>-6.958123519396936E-2</v>
      </c>
      <c r="L95">
        <f t="shared" si="11"/>
        <v>-0.515270000000001</v>
      </c>
      <c r="O95" s="4">
        <f t="shared" si="14"/>
        <v>90.026554366334224</v>
      </c>
      <c r="P95" s="5">
        <f t="shared" si="13"/>
        <v>15.601060606030615</v>
      </c>
      <c r="Q95" s="5">
        <f t="shared" si="12"/>
        <v>15.549648389989084</v>
      </c>
    </row>
    <row r="96" spans="5:17" x14ac:dyDescent="0.25">
      <c r="E96">
        <v>67.458830000000006</v>
      </c>
      <c r="F96">
        <v>224.00004000000001</v>
      </c>
      <c r="G96">
        <v>2257.1143000000002</v>
      </c>
      <c r="I96">
        <f t="shared" si="9"/>
        <v>5.6010606060112877E-3</v>
      </c>
      <c r="K96">
        <f t="shared" si="10"/>
        <v>-8.3158863693988727E-2</v>
      </c>
      <c r="L96">
        <f t="shared" si="11"/>
        <v>-0.54116999999999393</v>
      </c>
      <c r="O96" s="4">
        <f t="shared" si="14"/>
        <v>91.026850320278939</v>
      </c>
      <c r="P96" s="5">
        <f t="shared" si="13"/>
        <v>5.6010606060112877</v>
      </c>
      <c r="Q96" s="5">
        <f t="shared" si="12"/>
        <v>-10.506649119733837</v>
      </c>
    </row>
    <row r="97" spans="5:17" x14ac:dyDescent="0.25">
      <c r="E97">
        <v>67.502229999999997</v>
      </c>
      <c r="F97">
        <v>224.00004000000001</v>
      </c>
      <c r="G97">
        <v>2281.7876000000001</v>
      </c>
      <c r="I97">
        <f t="shared" si="9"/>
        <v>1.1701060606014835E-2</v>
      </c>
      <c r="K97">
        <f t="shared" si="10"/>
        <v>-8.0636492193985165E-2</v>
      </c>
      <c r="L97">
        <f t="shared" si="11"/>
        <v>-0.49777000000000271</v>
      </c>
      <c r="O97" s="4">
        <f t="shared" si="14"/>
        <v>92.027146274223639</v>
      </c>
      <c r="P97" s="5">
        <f t="shared" si="13"/>
        <v>11.701060606014835</v>
      </c>
      <c r="Q97" s="5">
        <f t="shared" si="12"/>
        <v>32.737054637453525</v>
      </c>
    </row>
    <row r="98" spans="5:17" x14ac:dyDescent="0.25">
      <c r="E98">
        <v>67.451599999999999</v>
      </c>
      <c r="F98">
        <v>224.00004000000001</v>
      </c>
      <c r="G98">
        <v>2306.4609999999998</v>
      </c>
      <c r="I98">
        <f t="shared" si="9"/>
        <v>-4.2989393939762977E-3</v>
      </c>
      <c r="K98">
        <f t="shared" si="10"/>
        <v>-0.10021413519397626</v>
      </c>
      <c r="L98">
        <f t="shared" si="11"/>
        <v>-0.54840000000000089</v>
      </c>
      <c r="O98" s="4">
        <f t="shared" si="14"/>
        <v>93.027446282331951</v>
      </c>
      <c r="P98" s="5">
        <f t="shared" si="13"/>
        <v>-4.2989393939762977</v>
      </c>
      <c r="Q98" s="5">
        <f t="shared" si="12"/>
        <v>-18.049241605348513</v>
      </c>
    </row>
    <row r="99" spans="5:17" x14ac:dyDescent="0.25">
      <c r="E99">
        <v>67.500240000000005</v>
      </c>
      <c r="F99">
        <v>224.00004000000001</v>
      </c>
      <c r="G99">
        <v>2331.1342</v>
      </c>
      <c r="I99">
        <f t="shared" si="9"/>
        <v>1.5010606060172904E-3</v>
      </c>
      <c r="K99">
        <f t="shared" si="10"/>
        <v>-9.7991749193982736E-2</v>
      </c>
      <c r="L99">
        <f t="shared" si="11"/>
        <v>-0.49975999999999487</v>
      </c>
      <c r="O99" s="4">
        <f t="shared" si="14"/>
        <v>94.027738182113026</v>
      </c>
      <c r="P99" s="5">
        <f t="shared" si="13"/>
        <v>1.5010606060172904</v>
      </c>
      <c r="Q99" s="5">
        <f t="shared" si="12"/>
        <v>30.434461518390577</v>
      </c>
    </row>
    <row r="100" spans="5:17" x14ac:dyDescent="0.25">
      <c r="E100">
        <v>67.438429999999997</v>
      </c>
      <c r="F100">
        <v>224.00004000000001</v>
      </c>
      <c r="G100">
        <v>2355.8076999999998</v>
      </c>
      <c r="I100">
        <f t="shared" si="9"/>
        <v>-4.9893939399225928E-4</v>
      </c>
      <c r="K100">
        <f t="shared" si="10"/>
        <v>-0.10356940669399223</v>
      </c>
      <c r="L100">
        <f t="shared" si="11"/>
        <v>-0.56157000000000323</v>
      </c>
      <c r="O100" s="4">
        <f t="shared" si="14"/>
        <v>95.028042244384977</v>
      </c>
      <c r="P100" s="5">
        <f t="shared" si="13"/>
        <v>-0.49893939399225928</v>
      </c>
      <c r="Q100" s="5">
        <f t="shared" si="12"/>
        <v>-31.531834090958576</v>
      </c>
    </row>
    <row r="101" spans="5:17" x14ac:dyDescent="0.25">
      <c r="E101">
        <v>67.495630000000006</v>
      </c>
      <c r="F101">
        <v>224.00004000000001</v>
      </c>
      <c r="G101">
        <v>2380.4811</v>
      </c>
      <c r="I101">
        <f t="shared" si="9"/>
        <v>7.2010606060075588E-3</v>
      </c>
      <c r="K101">
        <f t="shared" si="10"/>
        <v>-9.9447049693992429E-2</v>
      </c>
      <c r="L101">
        <f t="shared" si="11"/>
        <v>-0.50436999999999443</v>
      </c>
      <c r="O101" s="4">
        <f t="shared" si="14"/>
        <v>96.028342252493317</v>
      </c>
      <c r="P101" s="5">
        <f t="shared" si="13"/>
        <v>7.2010606060075588</v>
      </c>
      <c r="Q101" s="5">
        <f t="shared" si="12"/>
        <v>25.511868399320232</v>
      </c>
    </row>
    <row r="102" spans="5:17" x14ac:dyDescent="0.25">
      <c r="E102">
        <v>67.442329999999998</v>
      </c>
      <c r="F102">
        <v>224.00013999999999</v>
      </c>
      <c r="G102">
        <v>2405.1543999999999</v>
      </c>
      <c r="I102">
        <f t="shared" si="9"/>
        <v>-8.0989393939887577E-3</v>
      </c>
      <c r="K102">
        <f t="shared" si="10"/>
        <v>-0.11832467819398873</v>
      </c>
      <c r="L102">
        <f t="shared" si="11"/>
        <v>-0.55767000000000166</v>
      </c>
      <c r="O102" s="4">
        <f t="shared" si="14"/>
        <v>97.028638206438004</v>
      </c>
      <c r="P102" s="5">
        <f t="shared" si="13"/>
        <v>-8.0989393939887577</v>
      </c>
      <c r="Q102" s="5">
        <f t="shared" ref="Q102:Q136" si="15">(L102-$M$9)*1000+7-20/128*(O101-$N$4)</f>
        <v>-27.944428476953924</v>
      </c>
    </row>
    <row r="103" spans="5:17" x14ac:dyDescent="0.25">
      <c r="E103">
        <v>67.499700000000004</v>
      </c>
      <c r="F103">
        <v>223.99995000000001</v>
      </c>
      <c r="G103">
        <v>2429.8278</v>
      </c>
      <c r="I103">
        <f t="shared" si="9"/>
        <v>7.0410606060136161E-3</v>
      </c>
      <c r="K103">
        <f t="shared" si="10"/>
        <v>-0.10676232119398638</v>
      </c>
      <c r="L103">
        <f t="shared" si="11"/>
        <v>-0.50029999999999575</v>
      </c>
      <c r="O103" s="4">
        <f t="shared" si="14"/>
        <v>98.028938214546343</v>
      </c>
      <c r="P103" s="5">
        <f t="shared" si="13"/>
        <v>7.0410606060136161</v>
      </c>
      <c r="Q103" s="5">
        <f t="shared" si="15"/>
        <v>29.269275280248131</v>
      </c>
    </row>
    <row r="104" spans="5:17" x14ac:dyDescent="0.25">
      <c r="E104">
        <v>67.440539999999999</v>
      </c>
      <c r="F104">
        <v>224.00004000000001</v>
      </c>
      <c r="G104">
        <v>2454.5011</v>
      </c>
      <c r="I104">
        <f t="shared" si="9"/>
        <v>-1.4798939393983801E-2</v>
      </c>
      <c r="K104">
        <f t="shared" si="10"/>
        <v>-0.13217994969398378</v>
      </c>
      <c r="L104">
        <f t="shared" si="11"/>
        <v>-0.5594600000000014</v>
      </c>
      <c r="O104" s="4">
        <f t="shared" si="14"/>
        <v>99.029234168491044</v>
      </c>
      <c r="P104" s="5">
        <f t="shared" si="13"/>
        <v>-14.798939393983801</v>
      </c>
      <c r="Q104" s="5">
        <f t="shared" si="15"/>
        <v>-30.047021596024447</v>
      </c>
    </row>
    <row r="105" spans="5:17" x14ac:dyDescent="0.25">
      <c r="E105">
        <v>67.476950000000002</v>
      </c>
      <c r="F105">
        <v>224.00004000000001</v>
      </c>
      <c r="G105">
        <v>2479.1745000000001</v>
      </c>
      <c r="I105">
        <f t="shared" si="9"/>
        <v>1.5501060606027295E-2</v>
      </c>
      <c r="K105">
        <f t="shared" si="10"/>
        <v>-0.1054575926939727</v>
      </c>
      <c r="L105">
        <f t="shared" si="11"/>
        <v>-0.52304999999999779</v>
      </c>
      <c r="O105" s="4">
        <f t="shared" si="14"/>
        <v>100.02953417659937</v>
      </c>
      <c r="P105" s="5">
        <f t="shared" si="13"/>
        <v>15.501060606027295</v>
      </c>
      <c r="Q105" s="5">
        <f t="shared" si="15"/>
        <v>6.2066821611752996</v>
      </c>
    </row>
    <row r="106" spans="5:17" x14ac:dyDescent="0.25">
      <c r="E106">
        <v>67.448030000000003</v>
      </c>
      <c r="F106">
        <v>223.99997999999999</v>
      </c>
      <c r="G106">
        <v>2503.8476999999998</v>
      </c>
      <c r="I106">
        <f t="shared" si="9"/>
        <v>-9.8989393939916681E-3</v>
      </c>
      <c r="K106">
        <f t="shared" si="10"/>
        <v>-0.13443520669399167</v>
      </c>
      <c r="L106">
        <f t="shared" si="11"/>
        <v>-0.55196999999999719</v>
      </c>
      <c r="O106" s="4">
        <f t="shared" si="14"/>
        <v>101.02982607638043</v>
      </c>
      <c r="P106" s="5">
        <f t="shared" si="13"/>
        <v>-9.8989393939916681</v>
      </c>
      <c r="Q106" s="5">
        <f t="shared" si="15"/>
        <v>-22.869614715091018</v>
      </c>
    </row>
    <row r="107" spans="5:17" x14ac:dyDescent="0.25">
      <c r="E107">
        <v>67.471620000000001</v>
      </c>
      <c r="F107">
        <v>224.0001</v>
      </c>
      <c r="G107">
        <v>2528.5212999999999</v>
      </c>
      <c r="I107">
        <f t="shared" si="9"/>
        <v>2.540106060601488E-2</v>
      </c>
      <c r="K107">
        <f t="shared" si="10"/>
        <v>-0.1027128786939851</v>
      </c>
      <c r="L107">
        <f t="shared" si="11"/>
        <v>-0.52837999999999852</v>
      </c>
      <c r="O107" s="4">
        <f t="shared" si="14"/>
        <v>102.03013419281602</v>
      </c>
      <c r="P107" s="5">
        <f t="shared" si="13"/>
        <v>25.40106060601488</v>
      </c>
      <c r="Q107" s="5">
        <f t="shared" si="15"/>
        <v>0.56408967556685852</v>
      </c>
    </row>
    <row r="108" spans="5:17" x14ac:dyDescent="0.25">
      <c r="E108">
        <v>67.442430000000002</v>
      </c>
      <c r="F108">
        <v>224.00004000000001</v>
      </c>
      <c r="G108">
        <v>2553.1943999999999</v>
      </c>
      <c r="I108">
        <f t="shared" si="9"/>
        <v>-1.12989393939813E-2</v>
      </c>
      <c r="K108">
        <f t="shared" si="10"/>
        <v>-0.14299047819398131</v>
      </c>
      <c r="L108">
        <f t="shared" si="11"/>
        <v>-0.55756999999999834</v>
      </c>
      <c r="O108" s="4">
        <f t="shared" ref="O108:O132" si="16">(G108-$G$6)/24.666+1</f>
        <v>103.03042203843347</v>
      </c>
      <c r="P108" s="5">
        <f t="shared" si="13"/>
        <v>-11.2989393939813</v>
      </c>
      <c r="Q108" s="5">
        <f t="shared" si="15"/>
        <v>-28.782208467626027</v>
      </c>
    </row>
    <row r="109" spans="5:17" x14ac:dyDescent="0.25">
      <c r="E109">
        <v>67.467429999999993</v>
      </c>
      <c r="F109">
        <v>224.00004000000001</v>
      </c>
      <c r="G109">
        <v>2577.8679000000002</v>
      </c>
      <c r="I109">
        <f t="shared" si="9"/>
        <v>2.3641060606024666E-2</v>
      </c>
      <c r="K109">
        <f t="shared" si="10"/>
        <v>-0.11162813569397539</v>
      </c>
      <c r="L109">
        <f t="shared" si="11"/>
        <v>-0.53257000000000687</v>
      </c>
      <c r="O109" s="4">
        <f t="shared" si="16"/>
        <v>104.03072610070544</v>
      </c>
      <c r="P109" s="5">
        <f t="shared" si="13"/>
        <v>23.641060606024666</v>
      </c>
      <c r="Q109" s="5">
        <f t="shared" si="15"/>
        <v>-3.9385034435122819</v>
      </c>
    </row>
    <row r="110" spans="5:17" x14ac:dyDescent="0.25">
      <c r="E110">
        <v>67.456630000000004</v>
      </c>
      <c r="F110">
        <v>224.00004000000001</v>
      </c>
      <c r="G110">
        <v>2602.5412000000001</v>
      </c>
      <c r="I110">
        <f t="shared" si="9"/>
        <v>-6.6989393939707043E-3</v>
      </c>
      <c r="K110">
        <f t="shared" si="10"/>
        <v>-0.14554576419397075</v>
      </c>
      <c r="L110">
        <f t="shared" si="11"/>
        <v>-0.54336999999999591</v>
      </c>
      <c r="O110" s="4">
        <f t="shared" si="16"/>
        <v>105.03102205465014</v>
      </c>
      <c r="P110" s="5">
        <f t="shared" si="13"/>
        <v>-6.6989393939707043</v>
      </c>
      <c r="Q110" s="5">
        <f t="shared" si="15"/>
        <v>-14.894800953231318</v>
      </c>
    </row>
    <row r="111" spans="5:17" x14ac:dyDescent="0.25">
      <c r="E111">
        <v>67.470439999999996</v>
      </c>
      <c r="F111">
        <v>224.00004000000001</v>
      </c>
      <c r="G111">
        <v>2627.2145999999998</v>
      </c>
      <c r="I111">
        <f t="shared" si="9"/>
        <v>1.650106060603207E-2</v>
      </c>
      <c r="K111">
        <f t="shared" si="10"/>
        <v>-0.12592340719396788</v>
      </c>
      <c r="L111">
        <f t="shared" si="11"/>
        <v>-0.52956000000000358</v>
      </c>
      <c r="O111" s="4">
        <f t="shared" si="16"/>
        <v>106.03132206275845</v>
      </c>
      <c r="P111" s="5">
        <f t="shared" si="13"/>
        <v>16.50106060603207</v>
      </c>
      <c r="Q111" s="5">
        <f t="shared" si="15"/>
        <v>-1.2410971960428476</v>
      </c>
    </row>
    <row r="112" spans="5:17" x14ac:dyDescent="0.25">
      <c r="E112">
        <v>67.455539999999999</v>
      </c>
      <c r="F112">
        <v>224.00004000000001</v>
      </c>
      <c r="G112">
        <v>2651.8881000000001</v>
      </c>
      <c r="I112">
        <f t="shared" si="9"/>
        <v>-4.3989393939796173E-3</v>
      </c>
      <c r="K112">
        <f t="shared" si="10"/>
        <v>-0.15040106469397962</v>
      </c>
      <c r="L112">
        <f t="shared" si="11"/>
        <v>-0.54446000000000083</v>
      </c>
      <c r="O112" s="4">
        <f t="shared" si="16"/>
        <v>107.03162612503041</v>
      </c>
      <c r="P112" s="5">
        <f t="shared" si="13"/>
        <v>-4.3989393939796173</v>
      </c>
      <c r="Q112" s="5">
        <f t="shared" si="15"/>
        <v>-16.297394072307021</v>
      </c>
    </row>
    <row r="113" spans="5:17" x14ac:dyDescent="0.25">
      <c r="E113">
        <v>67.472819999999999</v>
      </c>
      <c r="F113">
        <v>224.0001</v>
      </c>
      <c r="G113">
        <v>2676.5612999999998</v>
      </c>
      <c r="I113">
        <f t="shared" si="9"/>
        <v>1.5641060606014889E-2</v>
      </c>
      <c r="K113">
        <f t="shared" si="10"/>
        <v>-0.13393867869398507</v>
      </c>
      <c r="L113">
        <f t="shared" si="11"/>
        <v>-0.52718000000000131</v>
      </c>
      <c r="O113" s="4">
        <f t="shared" si="16"/>
        <v>108.03191802481147</v>
      </c>
      <c r="P113" s="5">
        <f t="shared" si="13"/>
        <v>15.641060606014889</v>
      </c>
      <c r="Q113" s="5">
        <f t="shared" si="15"/>
        <v>0.8263084179625011</v>
      </c>
    </row>
    <row r="114" spans="5:17" x14ac:dyDescent="0.25">
      <c r="E114">
        <v>67.450959999999995</v>
      </c>
      <c r="F114">
        <v>224.00004000000001</v>
      </c>
      <c r="G114">
        <v>2701.2347</v>
      </c>
      <c r="I114">
        <f t="shared" si="9"/>
        <v>-1.3698939393975706E-2</v>
      </c>
      <c r="K114">
        <f t="shared" si="10"/>
        <v>-0.16685632169397568</v>
      </c>
      <c r="L114">
        <f t="shared" si="11"/>
        <v>-0.54904000000000508</v>
      </c>
      <c r="O114" s="4">
        <f t="shared" si="16"/>
        <v>109.03221803291981</v>
      </c>
      <c r="P114" s="5">
        <f t="shared" si="13"/>
        <v>-13.698939393975706</v>
      </c>
      <c r="Q114" s="5">
        <f t="shared" si="15"/>
        <v>-21.189987191382052</v>
      </c>
    </row>
    <row r="115" spans="5:17" x14ac:dyDescent="0.25">
      <c r="E115">
        <v>67.468969999999999</v>
      </c>
      <c r="F115">
        <v>224.00004000000001</v>
      </c>
      <c r="G115">
        <v>2725.9079999999999</v>
      </c>
      <c r="I115">
        <f t="shared" si="9"/>
        <v>1.0501060606031842E-2</v>
      </c>
      <c r="K115">
        <f t="shared" si="10"/>
        <v>-0.14623395019396818</v>
      </c>
      <c r="L115">
        <f t="shared" si="11"/>
        <v>-0.53103000000000122</v>
      </c>
      <c r="O115" s="4">
        <f t="shared" si="16"/>
        <v>110.0325139868645</v>
      </c>
      <c r="P115" s="5">
        <f t="shared" si="13"/>
        <v>10.501060606031842</v>
      </c>
      <c r="Q115" s="5">
        <f t="shared" si="15"/>
        <v>-3.3362840676451242</v>
      </c>
    </row>
    <row r="116" spans="5:17" x14ac:dyDescent="0.25">
      <c r="E116">
        <v>67.464690000000004</v>
      </c>
      <c r="F116">
        <v>224.00004000000001</v>
      </c>
      <c r="G116">
        <v>2750.5812999999998</v>
      </c>
      <c r="I116">
        <f t="shared" si="9"/>
        <v>-1.2698939393970932E-2</v>
      </c>
      <c r="K116">
        <f t="shared" si="10"/>
        <v>-0.17301157869397094</v>
      </c>
      <c r="L116">
        <f t="shared" si="11"/>
        <v>-0.53530999999999551</v>
      </c>
      <c r="O116" s="4">
        <f t="shared" si="16"/>
        <v>111.0328099408092</v>
      </c>
      <c r="P116" s="5">
        <f t="shared" si="13"/>
        <v>-12.698939393970932</v>
      </c>
      <c r="Q116" s="5">
        <f t="shared" si="15"/>
        <v>-7.7725803104432707</v>
      </c>
    </row>
    <row r="117" spans="5:17" x14ac:dyDescent="0.25">
      <c r="E117">
        <v>67.489329999999995</v>
      </c>
      <c r="F117">
        <v>224.00004000000001</v>
      </c>
      <c r="G117">
        <v>2775.2548999999999</v>
      </c>
      <c r="I117">
        <f t="shared" si="9"/>
        <v>9.1210606060201371E-3</v>
      </c>
      <c r="K117">
        <f t="shared" si="10"/>
        <v>-0.15476925069397984</v>
      </c>
      <c r="L117">
        <f t="shared" si="11"/>
        <v>-0.51067000000000462</v>
      </c>
      <c r="O117" s="4">
        <f t="shared" si="16"/>
        <v>112.03311805724479</v>
      </c>
      <c r="P117" s="5">
        <f t="shared" si="13"/>
        <v>9.1210606060201371</v>
      </c>
      <c r="Q117" s="5">
        <f t="shared" si="15"/>
        <v>16.711123446743763</v>
      </c>
    </row>
    <row r="118" spans="5:17" x14ac:dyDescent="0.25">
      <c r="E118">
        <v>67.463710000000006</v>
      </c>
      <c r="F118">
        <v>224.00004000000001</v>
      </c>
      <c r="G118">
        <v>2799.9281000000001</v>
      </c>
      <c r="I118">
        <f t="shared" si="9"/>
        <v>-1.9298939393991077E-2</v>
      </c>
      <c r="K118">
        <f t="shared" si="10"/>
        <v>-0.18676686469399112</v>
      </c>
      <c r="L118">
        <f t="shared" si="11"/>
        <v>-0.53628999999999394</v>
      </c>
      <c r="O118" s="4">
        <f t="shared" si="16"/>
        <v>113.03340995702587</v>
      </c>
      <c r="P118" s="5">
        <f t="shared" si="13"/>
        <v>-19.298939393991077</v>
      </c>
      <c r="Q118" s="5">
        <f t="shared" si="15"/>
        <v>-9.0651746964386177</v>
      </c>
    </row>
    <row r="119" spans="5:17" x14ac:dyDescent="0.25">
      <c r="E119">
        <v>67.463030000000003</v>
      </c>
      <c r="F119">
        <v>224.00009</v>
      </c>
      <c r="G119">
        <v>2824.6017000000002</v>
      </c>
      <c r="I119">
        <f t="shared" si="9"/>
        <v>1.1801060606018154E-2</v>
      </c>
      <c r="K119">
        <f t="shared" si="10"/>
        <v>-0.15924453669398186</v>
      </c>
      <c r="L119">
        <f t="shared" si="11"/>
        <v>-0.53696999999999662</v>
      </c>
      <c r="O119" s="4">
        <f t="shared" si="16"/>
        <v>114.03371807346146</v>
      </c>
      <c r="P119" s="5">
        <f t="shared" si="13"/>
        <v>11.801060606018154</v>
      </c>
      <c r="Q119" s="5">
        <f t="shared" si="15"/>
        <v>-9.901470305782091</v>
      </c>
    </row>
    <row r="120" spans="5:17" x14ac:dyDescent="0.25">
      <c r="E120">
        <v>67.457310000000007</v>
      </c>
      <c r="F120">
        <v>224.00011000000001</v>
      </c>
      <c r="G120">
        <v>2849.2748999999999</v>
      </c>
      <c r="I120">
        <f t="shared" si="9"/>
        <v>-3.0348939393974206E-2</v>
      </c>
      <c r="K120">
        <f t="shared" si="10"/>
        <v>-0.20497215069397418</v>
      </c>
      <c r="L120">
        <f t="shared" si="11"/>
        <v>-0.54268999999999323</v>
      </c>
      <c r="O120" s="4">
        <f t="shared" si="16"/>
        <v>115.03400997324252</v>
      </c>
      <c r="P120" s="5">
        <f t="shared" si="13"/>
        <v>-30.348939393974206</v>
      </c>
      <c r="Q120" s="5">
        <f t="shared" si="15"/>
        <v>-15.777768448971766</v>
      </c>
    </row>
    <row r="121" spans="5:17" x14ac:dyDescent="0.25">
      <c r="E121">
        <v>67.482699999999994</v>
      </c>
      <c r="F121">
        <v>224.00004000000001</v>
      </c>
      <c r="G121">
        <v>2873.9483</v>
      </c>
      <c r="I121">
        <f t="shared" si="9"/>
        <v>1.0901060606016699E-2</v>
      </c>
      <c r="K121">
        <f t="shared" si="10"/>
        <v>-0.16729979369398329</v>
      </c>
      <c r="L121">
        <f t="shared" si="11"/>
        <v>-0.51730000000000587</v>
      </c>
      <c r="O121" s="4">
        <f t="shared" si="16"/>
        <v>116.03430998135084</v>
      </c>
      <c r="P121" s="5">
        <f t="shared" si="13"/>
        <v>10.901060606016699</v>
      </c>
      <c r="Q121" s="5">
        <f t="shared" si="15"/>
        <v>9.4559359416748094</v>
      </c>
    </row>
    <row r="122" spans="5:17" x14ac:dyDescent="0.25">
      <c r="E122">
        <v>67.472139999999996</v>
      </c>
      <c r="F122">
        <v>224.00004000000001</v>
      </c>
      <c r="G122">
        <v>2898.6215999999999</v>
      </c>
      <c r="I122">
        <f t="shared" si="9"/>
        <v>-8.698939393980254E-3</v>
      </c>
      <c r="K122">
        <f t="shared" si="10"/>
        <v>-0.19047742219398023</v>
      </c>
      <c r="L122">
        <f t="shared" si="11"/>
        <v>-0.52786000000000399</v>
      </c>
      <c r="O122" s="4">
        <f t="shared" si="16"/>
        <v>117.03460593529555</v>
      </c>
      <c r="P122" s="5">
        <f t="shared" si="13"/>
        <v>-8.698939393980254</v>
      </c>
      <c r="Q122" s="5">
        <f t="shared" si="15"/>
        <v>-1.260360934590242</v>
      </c>
    </row>
    <row r="123" spans="5:17" x14ac:dyDescent="0.25">
      <c r="E123">
        <v>67.48724</v>
      </c>
      <c r="F123">
        <v>223.99997999999999</v>
      </c>
      <c r="G123">
        <v>2923.2948999999999</v>
      </c>
      <c r="I123">
        <f t="shared" si="9"/>
        <v>3.3241060606030715E-2</v>
      </c>
      <c r="K123">
        <f t="shared" si="10"/>
        <v>-0.1521150506939693</v>
      </c>
      <c r="L123">
        <f t="shared" si="11"/>
        <v>-0.5127600000000001</v>
      </c>
      <c r="O123" s="4">
        <f t="shared" si="16"/>
        <v>118.03490188924025</v>
      </c>
      <c r="P123" s="5">
        <f t="shared" si="13"/>
        <v>33.241060606030715</v>
      </c>
      <c r="Q123" s="5">
        <f t="shared" si="15"/>
        <v>13.683342822609784</v>
      </c>
    </row>
    <row r="124" spans="5:17" x14ac:dyDescent="0.25">
      <c r="E124">
        <v>67.464519999999993</v>
      </c>
      <c r="F124">
        <v>224.00004000000001</v>
      </c>
      <c r="G124">
        <v>2947.9684000000002</v>
      </c>
      <c r="I124">
        <f t="shared" si="9"/>
        <v>-9.6989393939850288E-3</v>
      </c>
      <c r="K124">
        <f t="shared" si="10"/>
        <v>-0.19863270819398504</v>
      </c>
      <c r="L124">
        <f t="shared" si="11"/>
        <v>-0.53548000000000684</v>
      </c>
      <c r="O124" s="4">
        <f t="shared" si="16"/>
        <v>119.03520595151221</v>
      </c>
      <c r="P124" s="5">
        <f t="shared" si="13"/>
        <v>-9.6989393939850288</v>
      </c>
      <c r="Q124" s="5">
        <f t="shared" si="15"/>
        <v>-9.1929534202008085</v>
      </c>
    </row>
    <row r="125" spans="5:17" x14ac:dyDescent="0.25">
      <c r="E125">
        <v>67.463139999999996</v>
      </c>
      <c r="F125">
        <v>224.00004000000001</v>
      </c>
      <c r="G125">
        <v>2972.6417000000001</v>
      </c>
      <c r="I125">
        <f t="shared" si="9"/>
        <v>-1.5698939393985256E-2</v>
      </c>
      <c r="K125">
        <f t="shared" si="10"/>
        <v>-0.20821033669398531</v>
      </c>
      <c r="L125">
        <f t="shared" si="11"/>
        <v>-0.53686000000000433</v>
      </c>
      <c r="O125" s="4">
        <f t="shared" si="16"/>
        <v>120.03550190545691</v>
      </c>
      <c r="P125" s="5">
        <f t="shared" si="13"/>
        <v>-15.698939393985256</v>
      </c>
      <c r="Q125" s="5">
        <f t="shared" si="15"/>
        <v>-10.729250929928298</v>
      </c>
    </row>
    <row r="126" spans="5:17" x14ac:dyDescent="0.25">
      <c r="E126">
        <v>67.468130000000002</v>
      </c>
      <c r="F126">
        <v>224.00004000000001</v>
      </c>
      <c r="G126">
        <v>2997.3148999999999</v>
      </c>
      <c r="I126">
        <f t="shared" si="9"/>
        <v>-4.5198939393969795E-2</v>
      </c>
      <c r="K126">
        <f t="shared" si="10"/>
        <v>-0.2412879506939698</v>
      </c>
      <c r="L126">
        <f t="shared" si="11"/>
        <v>-0.53186999999999784</v>
      </c>
      <c r="O126" s="4">
        <f t="shared" si="16"/>
        <v>121.03579380523797</v>
      </c>
      <c r="P126" s="5">
        <f t="shared" si="13"/>
        <v>-45.198939393969795</v>
      </c>
      <c r="Q126" s="5">
        <f t="shared" si="15"/>
        <v>-5.8955471727256672</v>
      </c>
    </row>
    <row r="127" spans="5:17" x14ac:dyDescent="0.25">
      <c r="E127">
        <v>67.486639999999994</v>
      </c>
      <c r="F127">
        <v>224.00004000000001</v>
      </c>
      <c r="G127">
        <v>3021.9884999999999</v>
      </c>
      <c r="I127">
        <f t="shared" si="9"/>
        <v>3.3541060606012252E-2</v>
      </c>
      <c r="K127">
        <f t="shared" si="10"/>
        <v>-0.16612562269398773</v>
      </c>
      <c r="L127">
        <f t="shared" si="11"/>
        <v>-0.51336000000000581</v>
      </c>
      <c r="O127" s="4">
        <f t="shared" si="16"/>
        <v>122.03610192167356</v>
      </c>
      <c r="P127" s="5">
        <f t="shared" si="13"/>
        <v>33.541060606012252</v>
      </c>
      <c r="Q127" s="5">
        <f t="shared" si="15"/>
        <v>12.458157217925574</v>
      </c>
    </row>
    <row r="128" spans="5:17" x14ac:dyDescent="0.25">
      <c r="E128">
        <v>67.475229999999996</v>
      </c>
      <c r="F128">
        <v>224.00004000000001</v>
      </c>
      <c r="G128">
        <v>3046.6617000000001</v>
      </c>
      <c r="I128">
        <f t="shared" si="9"/>
        <v>-6.079893939397607E-2</v>
      </c>
      <c r="K128">
        <f t="shared" si="10"/>
        <v>-0.26404323669397611</v>
      </c>
      <c r="L128">
        <f t="shared" si="11"/>
        <v>-0.52477000000000373</v>
      </c>
      <c r="O128" s="4">
        <f t="shared" si="16"/>
        <v>123.03639382145464</v>
      </c>
      <c r="P128" s="5">
        <f t="shared" si="13"/>
        <v>-60.79893939397607</v>
      </c>
      <c r="Q128" s="5">
        <f t="shared" si="15"/>
        <v>0.89185907473459025</v>
      </c>
    </row>
    <row r="129" spans="5:17" x14ac:dyDescent="0.25">
      <c r="E129">
        <v>67.482089999999999</v>
      </c>
      <c r="F129">
        <v>224.00004000000001</v>
      </c>
      <c r="G129">
        <v>3071.335</v>
      </c>
      <c r="I129">
        <f t="shared" si="9"/>
        <v>3.3441060606008932E-2</v>
      </c>
      <c r="K129">
        <f t="shared" si="10"/>
        <v>-0.1733808651939911</v>
      </c>
      <c r="L129">
        <f t="shared" si="11"/>
        <v>-0.51791000000000054</v>
      </c>
      <c r="O129" s="4">
        <f t="shared" si="16"/>
        <v>124.03668977539934</v>
      </c>
      <c r="P129" s="5">
        <f t="shared" si="13"/>
        <v>33.441060606008932</v>
      </c>
      <c r="Q129" s="5">
        <f t="shared" si="15"/>
        <v>7.5955634653969959</v>
      </c>
    </row>
    <row r="130" spans="5:17" x14ac:dyDescent="0.25">
      <c r="E130">
        <v>67.498130000000003</v>
      </c>
      <c r="F130">
        <v>224.00004000000001</v>
      </c>
      <c r="G130">
        <v>3096.0083</v>
      </c>
      <c r="I130">
        <f t="shared" si="9"/>
        <v>-6.8998939393992487E-2</v>
      </c>
      <c r="K130">
        <f t="shared" si="10"/>
        <v>-0.2793984936939925</v>
      </c>
      <c r="L130">
        <f t="shared" si="11"/>
        <v>-0.50186999999999671</v>
      </c>
      <c r="O130" s="4">
        <f t="shared" si="16"/>
        <v>125.03698572934404</v>
      </c>
      <c r="P130" s="5">
        <f t="shared" si="13"/>
        <v>-68.998939393992487</v>
      </c>
      <c r="Q130" s="5">
        <f t="shared" si="15"/>
        <v>23.479267222596967</v>
      </c>
    </row>
    <row r="131" spans="5:17" x14ac:dyDescent="0.25">
      <c r="E131">
        <v>67.450540000000004</v>
      </c>
      <c r="F131">
        <v>224.00004000000001</v>
      </c>
      <c r="G131">
        <v>3120.6817000000001</v>
      </c>
      <c r="I131">
        <f t="shared" si="9"/>
        <v>3.2541060606007477E-2</v>
      </c>
      <c r="K131">
        <f t="shared" si="10"/>
        <v>-0.18143613669399256</v>
      </c>
      <c r="L131">
        <f t="shared" si="11"/>
        <v>-0.54945999999999628</v>
      </c>
      <c r="O131" s="4">
        <f t="shared" si="16"/>
        <v>126.03728573745236</v>
      </c>
      <c r="P131" s="5">
        <f t="shared" si="13"/>
        <v>32.541060606007477</v>
      </c>
      <c r="Q131" s="5">
        <f t="shared" si="15"/>
        <v>-24.267029020206472</v>
      </c>
    </row>
    <row r="132" spans="5:17" x14ac:dyDescent="0.25">
      <c r="E132">
        <v>67.483720000000005</v>
      </c>
      <c r="F132">
        <v>224.00004000000001</v>
      </c>
      <c r="G132">
        <v>3145.3552</v>
      </c>
      <c r="I132">
        <f t="shared" si="9"/>
        <v>-9.3798939393991532E-2</v>
      </c>
      <c r="K132">
        <f t="shared" si="10"/>
        <v>-0.31135379419399156</v>
      </c>
      <c r="L132">
        <f t="shared" si="11"/>
        <v>-0.51627999999999474</v>
      </c>
      <c r="O132" s="4">
        <f t="shared" si="16"/>
        <v>127.03758979972432</v>
      </c>
      <c r="P132" s="5">
        <f t="shared" si="13"/>
        <v>-93.798939393991532</v>
      </c>
      <c r="Q132" s="5">
        <f t="shared" si="15"/>
        <v>8.7566741035281446</v>
      </c>
    </row>
    <row r="133" spans="5:17" x14ac:dyDescent="0.25">
      <c r="E133">
        <v>67.592029999999994</v>
      </c>
      <c r="F133">
        <v>224.00004000000001</v>
      </c>
      <c r="G133">
        <v>3170.0284999999999</v>
      </c>
      <c r="I133">
        <f t="shared" si="9"/>
        <v>6.2341060606030396E-2</v>
      </c>
      <c r="K133">
        <f t="shared" si="10"/>
        <v>-0.15879142269396962</v>
      </c>
      <c r="L133">
        <f t="shared" si="11"/>
        <v>-0.40797000000000594</v>
      </c>
      <c r="O133" s="4">
        <f>(G133-$G$5)/24.666</f>
        <v>128.03817157220465</v>
      </c>
      <c r="P133" s="5">
        <f t="shared" ref="P133:P136" si="17">I133*1000</f>
        <v>62.341060606030396</v>
      </c>
      <c r="Q133" s="5">
        <f t="shared" si="15"/>
        <v>116.91037659378696</v>
      </c>
    </row>
    <row r="134" spans="5:17" x14ac:dyDescent="0.25">
      <c r="E134">
        <v>67.513490000000004</v>
      </c>
      <c r="F134">
        <v>224.00004000000001</v>
      </c>
      <c r="G134">
        <v>3194.7019</v>
      </c>
      <c r="I134">
        <f t="shared" ref="I134:I136" si="18">F266-$J$5</f>
        <v>0.14770106060601051</v>
      </c>
      <c r="K134">
        <f t="shared" ref="K134:K136" si="19">-(G134-$G$5)*0.000145+0.236805+I134</f>
        <v>-7.700906569398952E-2</v>
      </c>
      <c r="L134">
        <f t="shared" ref="L134:L136" si="20">E134-77.5+19/2</f>
        <v>-0.48650999999999556</v>
      </c>
      <c r="O134" s="4">
        <v>128</v>
      </c>
      <c r="P134" s="5">
        <f t="shared" si="17"/>
        <v>147.70106060601051</v>
      </c>
      <c r="Q134" s="5">
        <f t="shared" si="15"/>
        <v>38.214035691847286</v>
      </c>
    </row>
    <row r="135" spans="5:17" x14ac:dyDescent="0.25">
      <c r="E135">
        <v>67.466859999999997</v>
      </c>
      <c r="F135">
        <v>224.00004000000001</v>
      </c>
      <c r="G135">
        <v>3219.3753000000002</v>
      </c>
      <c r="I135">
        <f t="shared" si="18"/>
        <v>6.4106060602853177E-4</v>
      </c>
      <c r="K135">
        <f t="shared" si="19"/>
        <v>-0.22764670869397152</v>
      </c>
      <c r="L135">
        <f t="shared" si="20"/>
        <v>-0.53314000000000306</v>
      </c>
      <c r="O135" s="4">
        <v>129</v>
      </c>
      <c r="P135" s="5">
        <f t="shared" si="17"/>
        <v>0.64106060602853177</v>
      </c>
      <c r="Q135" s="5">
        <f t="shared" si="15"/>
        <v>-8.4100000000032367</v>
      </c>
    </row>
    <row r="136" spans="5:17" x14ac:dyDescent="0.25">
      <c r="E136">
        <v>67.468429999999998</v>
      </c>
      <c r="F136">
        <v>224.00004000000001</v>
      </c>
      <c r="G136">
        <v>3244.0486000000001</v>
      </c>
      <c r="I136">
        <f t="shared" si="18"/>
        <v>3.5410606060111149E-3</v>
      </c>
      <c r="K136">
        <f t="shared" si="19"/>
        <v>-0.22832433719398892</v>
      </c>
      <c r="L136">
        <f t="shared" si="20"/>
        <v>-0.5315700000000021</v>
      </c>
      <c r="O136" s="4">
        <v>130</v>
      </c>
      <c r="P136" s="5">
        <f t="shared" si="17"/>
        <v>3.5410606060111149</v>
      </c>
      <c r="Q136" s="5">
        <f t="shared" si="15"/>
        <v>-6.9962500000022771</v>
      </c>
    </row>
    <row r="137" spans="5:17" x14ac:dyDescent="0.25">
      <c r="E137">
        <v>77.499960000000002</v>
      </c>
      <c r="F137">
        <v>236.86233999999999</v>
      </c>
      <c r="G137">
        <v>11.83881</v>
      </c>
    </row>
    <row r="138" spans="5:17" x14ac:dyDescent="0.25">
      <c r="E138">
        <v>77.500029999999995</v>
      </c>
      <c r="F138">
        <v>236.85954000000001</v>
      </c>
      <c r="G138">
        <v>36.512090000000001</v>
      </c>
    </row>
    <row r="139" spans="5:17" x14ac:dyDescent="0.25">
      <c r="E139">
        <v>77.500119999999995</v>
      </c>
      <c r="F139">
        <v>236.81144</v>
      </c>
      <c r="G139">
        <v>61.185609999999997</v>
      </c>
    </row>
    <row r="140" spans="5:17" x14ac:dyDescent="0.25">
      <c r="E140">
        <v>77.499939999999995</v>
      </c>
      <c r="F140">
        <v>236.89413999999999</v>
      </c>
      <c r="G140">
        <v>85.858890000000002</v>
      </c>
    </row>
    <row r="141" spans="5:17" x14ac:dyDescent="0.25">
      <c r="E141">
        <v>77.500029999999995</v>
      </c>
      <c r="F141">
        <v>236.89637999999999</v>
      </c>
      <c r="G141">
        <v>110.53248000000001</v>
      </c>
    </row>
    <row r="142" spans="5:17" x14ac:dyDescent="0.25">
      <c r="E142">
        <v>77.500029999999995</v>
      </c>
      <c r="F142">
        <v>236.90933999999999</v>
      </c>
      <c r="G142">
        <v>135.20576</v>
      </c>
    </row>
    <row r="143" spans="5:17" x14ac:dyDescent="0.25">
      <c r="E143">
        <v>77.500029999999995</v>
      </c>
      <c r="F143">
        <v>236.88834</v>
      </c>
      <c r="G143">
        <v>159.87904</v>
      </c>
    </row>
    <row r="144" spans="5:17" x14ac:dyDescent="0.25">
      <c r="E144">
        <v>77.500029999999995</v>
      </c>
      <c r="F144">
        <v>236.89169000000001</v>
      </c>
      <c r="G144">
        <v>184.55248</v>
      </c>
    </row>
    <row r="145" spans="5:7" x14ac:dyDescent="0.25">
      <c r="E145">
        <v>77.500029999999995</v>
      </c>
      <c r="F145">
        <v>236.90253999999999</v>
      </c>
      <c r="G145">
        <v>209.22568000000001</v>
      </c>
    </row>
    <row r="146" spans="5:7" x14ac:dyDescent="0.25">
      <c r="E146">
        <v>77.500110000000006</v>
      </c>
      <c r="F146">
        <v>236.89124000000001</v>
      </c>
      <c r="G146">
        <v>233.89904000000001</v>
      </c>
    </row>
    <row r="147" spans="5:7" x14ac:dyDescent="0.25">
      <c r="E147">
        <v>77.499939999999995</v>
      </c>
      <c r="F147">
        <v>236.89447999999999</v>
      </c>
      <c r="G147">
        <v>258.57240000000002</v>
      </c>
    </row>
    <row r="148" spans="5:7" x14ac:dyDescent="0.25">
      <c r="E148">
        <v>77.500029999999995</v>
      </c>
      <c r="F148">
        <v>236.89187999999999</v>
      </c>
      <c r="G148">
        <v>283.24576000000002</v>
      </c>
    </row>
    <row r="149" spans="5:7" x14ac:dyDescent="0.25">
      <c r="E149">
        <v>77.500029999999995</v>
      </c>
      <c r="F149">
        <v>236.89323999999999</v>
      </c>
      <c r="G149">
        <v>307.91912000000002</v>
      </c>
    </row>
    <row r="150" spans="5:7" x14ac:dyDescent="0.25">
      <c r="E150">
        <v>77.500029999999995</v>
      </c>
      <c r="F150">
        <v>236.89258000000001</v>
      </c>
      <c r="G150">
        <v>332.5924</v>
      </c>
    </row>
    <row r="151" spans="5:7" x14ac:dyDescent="0.25">
      <c r="E151">
        <v>77.500029999999995</v>
      </c>
      <c r="F151">
        <v>236.90734</v>
      </c>
      <c r="G151">
        <v>357.26567999999997</v>
      </c>
    </row>
    <row r="152" spans="5:7" x14ac:dyDescent="0.25">
      <c r="E152">
        <v>77.500129999999999</v>
      </c>
      <c r="F152">
        <v>236.88983999999999</v>
      </c>
      <c r="G152">
        <v>381.93920000000003</v>
      </c>
    </row>
    <row r="153" spans="5:7" x14ac:dyDescent="0.25">
      <c r="E153">
        <v>77.50018</v>
      </c>
      <c r="F153">
        <v>236.91383999999999</v>
      </c>
      <c r="G153">
        <v>406.61255999999997</v>
      </c>
    </row>
    <row r="154" spans="5:7" x14ac:dyDescent="0.25">
      <c r="E154">
        <v>77.500029999999995</v>
      </c>
      <c r="F154">
        <v>236.89184</v>
      </c>
      <c r="G154">
        <v>431.28568000000001</v>
      </c>
    </row>
    <row r="155" spans="5:7" x14ac:dyDescent="0.25">
      <c r="E155">
        <v>77.500029999999995</v>
      </c>
      <c r="F155">
        <v>236.90904</v>
      </c>
      <c r="G155">
        <v>455.95936</v>
      </c>
    </row>
    <row r="156" spans="5:7" x14ac:dyDescent="0.25">
      <c r="E156">
        <v>77.500029999999995</v>
      </c>
      <c r="F156">
        <v>236.90198000000001</v>
      </c>
      <c r="G156">
        <v>480.63247999999999</v>
      </c>
    </row>
    <row r="157" spans="5:7" x14ac:dyDescent="0.25">
      <c r="E157">
        <v>77.500029999999995</v>
      </c>
      <c r="F157">
        <v>236.90484000000001</v>
      </c>
      <c r="G157">
        <v>505.30592000000001</v>
      </c>
    </row>
    <row r="158" spans="5:7" x14ac:dyDescent="0.25">
      <c r="E158">
        <v>77.500029999999995</v>
      </c>
      <c r="F158">
        <v>236.89094</v>
      </c>
      <c r="G158">
        <v>529.97928000000002</v>
      </c>
    </row>
    <row r="159" spans="5:7" x14ac:dyDescent="0.25">
      <c r="E159">
        <v>77.500029999999995</v>
      </c>
      <c r="F159">
        <v>236.90724</v>
      </c>
      <c r="G159">
        <v>554.65264000000002</v>
      </c>
    </row>
    <row r="160" spans="5:7" x14ac:dyDescent="0.25">
      <c r="E160">
        <v>77.499979999999994</v>
      </c>
      <c r="F160">
        <v>236.89434</v>
      </c>
      <c r="G160">
        <v>579.32600000000002</v>
      </c>
    </row>
    <row r="161" spans="5:7" x14ac:dyDescent="0.25">
      <c r="E161">
        <v>77.500029999999995</v>
      </c>
      <c r="F161">
        <v>236.90948</v>
      </c>
      <c r="G161">
        <v>603.99936000000002</v>
      </c>
    </row>
    <row r="162" spans="5:7" x14ac:dyDescent="0.25">
      <c r="E162">
        <v>77.500029999999995</v>
      </c>
      <c r="F162">
        <v>236.89904000000001</v>
      </c>
      <c r="G162">
        <v>628.67278999999996</v>
      </c>
    </row>
    <row r="163" spans="5:7" x14ac:dyDescent="0.25">
      <c r="E163">
        <v>77.500129999999999</v>
      </c>
      <c r="F163">
        <v>236.90173999999999</v>
      </c>
      <c r="G163">
        <v>653.34614999999997</v>
      </c>
    </row>
    <row r="164" spans="5:7" x14ac:dyDescent="0.25">
      <c r="E164">
        <v>77.500029999999995</v>
      </c>
      <c r="F164">
        <v>236.90034</v>
      </c>
      <c r="G164">
        <v>678.01950999999997</v>
      </c>
    </row>
    <row r="165" spans="5:7" x14ac:dyDescent="0.25">
      <c r="E165">
        <v>77.500029999999995</v>
      </c>
      <c r="F165">
        <v>236.89238</v>
      </c>
      <c r="G165">
        <v>702.69303000000002</v>
      </c>
    </row>
    <row r="166" spans="5:7" x14ac:dyDescent="0.25">
      <c r="E166">
        <v>77.500029999999995</v>
      </c>
      <c r="F166">
        <v>236.88723999999999</v>
      </c>
      <c r="G166">
        <v>727.36622999999997</v>
      </c>
    </row>
    <row r="167" spans="5:7" x14ac:dyDescent="0.25">
      <c r="E167">
        <v>77.500029999999995</v>
      </c>
      <c r="F167">
        <v>236.88834</v>
      </c>
      <c r="G167">
        <v>752.03967</v>
      </c>
    </row>
    <row r="168" spans="5:7" x14ac:dyDescent="0.25">
      <c r="E168">
        <v>77.500029999999995</v>
      </c>
      <c r="F168">
        <v>236.89174</v>
      </c>
      <c r="G168">
        <v>776.71279000000004</v>
      </c>
    </row>
    <row r="169" spans="5:7" x14ac:dyDescent="0.25">
      <c r="E169">
        <v>77.500029999999995</v>
      </c>
      <c r="F169">
        <v>236.89624000000001</v>
      </c>
      <c r="G169">
        <v>801.38639000000001</v>
      </c>
    </row>
    <row r="170" spans="5:7" x14ac:dyDescent="0.25">
      <c r="E170">
        <v>77.500029999999995</v>
      </c>
      <c r="F170">
        <v>236.88784000000001</v>
      </c>
      <c r="G170">
        <v>826.05958999999996</v>
      </c>
    </row>
    <row r="171" spans="5:7" x14ac:dyDescent="0.25">
      <c r="E171">
        <v>77.500029999999995</v>
      </c>
      <c r="F171">
        <v>236.90137999999999</v>
      </c>
      <c r="G171">
        <v>850.73302999999999</v>
      </c>
    </row>
    <row r="172" spans="5:7" x14ac:dyDescent="0.25">
      <c r="E172">
        <v>77.500029999999995</v>
      </c>
      <c r="F172">
        <v>236.90518</v>
      </c>
      <c r="G172">
        <v>875.40630999999996</v>
      </c>
    </row>
    <row r="173" spans="5:7" x14ac:dyDescent="0.25">
      <c r="E173">
        <v>77.500029999999995</v>
      </c>
      <c r="F173">
        <v>236.90114</v>
      </c>
      <c r="G173">
        <v>900.07951000000003</v>
      </c>
    </row>
    <row r="174" spans="5:7" x14ac:dyDescent="0.25">
      <c r="E174">
        <v>77.500029999999995</v>
      </c>
      <c r="F174">
        <v>236.90044</v>
      </c>
      <c r="G174">
        <v>924.75318000000004</v>
      </c>
    </row>
    <row r="175" spans="5:7" x14ac:dyDescent="0.25">
      <c r="E175">
        <v>77.500029999999995</v>
      </c>
      <c r="F175">
        <v>236.91208</v>
      </c>
      <c r="G175">
        <v>949.42646000000002</v>
      </c>
    </row>
    <row r="176" spans="5:7" x14ac:dyDescent="0.25">
      <c r="E176">
        <v>77.500079999999997</v>
      </c>
      <c r="F176">
        <v>236.90798000000001</v>
      </c>
      <c r="G176">
        <v>974.09982000000002</v>
      </c>
    </row>
    <row r="177" spans="5:7" x14ac:dyDescent="0.25">
      <c r="E177">
        <v>77.500029999999995</v>
      </c>
      <c r="F177">
        <v>236.90997999999999</v>
      </c>
      <c r="G177">
        <v>998.77295000000004</v>
      </c>
    </row>
    <row r="178" spans="5:7" x14ac:dyDescent="0.25">
      <c r="E178">
        <v>77.500029999999995</v>
      </c>
      <c r="F178">
        <v>236.89344</v>
      </c>
      <c r="G178">
        <v>1023.4464</v>
      </c>
    </row>
    <row r="179" spans="5:7" x14ac:dyDescent="0.25">
      <c r="E179">
        <v>77.500029999999995</v>
      </c>
      <c r="F179">
        <v>236.91228000000001</v>
      </c>
      <c r="G179">
        <v>1048.1198999999999</v>
      </c>
    </row>
    <row r="180" spans="5:7" x14ac:dyDescent="0.25">
      <c r="E180">
        <v>77.500029999999995</v>
      </c>
      <c r="F180">
        <v>236.88043999999999</v>
      </c>
      <c r="G180">
        <v>1072.7931000000001</v>
      </c>
    </row>
    <row r="181" spans="5:7" x14ac:dyDescent="0.25">
      <c r="E181">
        <v>77.500029999999995</v>
      </c>
      <c r="F181">
        <v>236.92158000000001</v>
      </c>
      <c r="G181">
        <v>1097.4666</v>
      </c>
    </row>
    <row r="182" spans="5:7" x14ac:dyDescent="0.25">
      <c r="E182">
        <v>77.500029999999995</v>
      </c>
      <c r="F182">
        <v>236.88043999999999</v>
      </c>
      <c r="G182">
        <v>1122.1397999999999</v>
      </c>
    </row>
    <row r="183" spans="5:7" x14ac:dyDescent="0.25">
      <c r="E183">
        <v>77.500029999999995</v>
      </c>
      <c r="F183">
        <v>236.91128</v>
      </c>
      <c r="G183">
        <v>1146.8133</v>
      </c>
    </row>
    <row r="184" spans="5:7" x14ac:dyDescent="0.25">
      <c r="E184">
        <v>77.500029999999995</v>
      </c>
      <c r="F184">
        <v>236.88213999999999</v>
      </c>
      <c r="G184">
        <v>1171.4865</v>
      </c>
    </row>
    <row r="185" spans="5:7" x14ac:dyDescent="0.25">
      <c r="E185">
        <v>77.500029999999995</v>
      </c>
      <c r="F185">
        <v>236.90898000000001</v>
      </c>
      <c r="G185">
        <v>1196.1599000000001</v>
      </c>
    </row>
    <row r="186" spans="5:7" x14ac:dyDescent="0.25">
      <c r="E186">
        <v>77.500029999999995</v>
      </c>
      <c r="F186">
        <v>236.88744</v>
      </c>
      <c r="G186">
        <v>1220.8332</v>
      </c>
    </row>
    <row r="187" spans="5:7" x14ac:dyDescent="0.25">
      <c r="E187">
        <v>77.500029999999995</v>
      </c>
      <c r="F187">
        <v>236.90997999999999</v>
      </c>
      <c r="G187">
        <v>1245.5066999999999</v>
      </c>
    </row>
    <row r="188" spans="5:7" x14ac:dyDescent="0.25">
      <c r="E188">
        <v>77.500029999999995</v>
      </c>
      <c r="F188">
        <v>236.89764</v>
      </c>
      <c r="G188">
        <v>1270.1799000000001</v>
      </c>
    </row>
    <row r="189" spans="5:7" x14ac:dyDescent="0.25">
      <c r="E189">
        <v>77.500029999999995</v>
      </c>
      <c r="F189">
        <v>236.91514000000001</v>
      </c>
      <c r="G189">
        <v>1294.8532</v>
      </c>
    </row>
    <row r="190" spans="5:7" x14ac:dyDescent="0.25">
      <c r="E190">
        <v>77.500029999999995</v>
      </c>
      <c r="F190">
        <v>236.89164</v>
      </c>
      <c r="G190">
        <v>1319.5266999999999</v>
      </c>
    </row>
    <row r="191" spans="5:7" x14ac:dyDescent="0.25">
      <c r="E191">
        <v>77.500029999999995</v>
      </c>
      <c r="F191">
        <v>236.89984000000001</v>
      </c>
      <c r="G191">
        <v>1344.1999000000001</v>
      </c>
    </row>
    <row r="192" spans="5:7" x14ac:dyDescent="0.25">
      <c r="E192">
        <v>77.500029999999995</v>
      </c>
      <c r="F192">
        <v>236.89214000000001</v>
      </c>
      <c r="G192">
        <v>1368.8734999999999</v>
      </c>
    </row>
    <row r="193" spans="5:7" x14ac:dyDescent="0.25">
      <c r="E193">
        <v>77.500029999999995</v>
      </c>
      <c r="F193">
        <v>236.89014</v>
      </c>
      <c r="G193">
        <v>1393.5469000000001</v>
      </c>
    </row>
    <row r="194" spans="5:7" x14ac:dyDescent="0.25">
      <c r="E194">
        <v>77.500029999999995</v>
      </c>
      <c r="F194">
        <v>236.89604</v>
      </c>
      <c r="G194">
        <v>1418.2202</v>
      </c>
    </row>
    <row r="195" spans="5:7" x14ac:dyDescent="0.25">
      <c r="E195">
        <v>77.500029999999995</v>
      </c>
      <c r="F195">
        <v>236.89908</v>
      </c>
      <c r="G195">
        <v>1442.8936000000001</v>
      </c>
    </row>
    <row r="196" spans="5:7" x14ac:dyDescent="0.25">
      <c r="E196">
        <v>77.500029999999995</v>
      </c>
      <c r="F196">
        <v>236.89843999999999</v>
      </c>
      <c r="G196">
        <v>1467.5667000000001</v>
      </c>
    </row>
    <row r="197" spans="5:7" x14ac:dyDescent="0.25">
      <c r="E197">
        <v>77.500029999999995</v>
      </c>
      <c r="F197">
        <v>236.89967999999999</v>
      </c>
      <c r="G197">
        <v>1492.2401</v>
      </c>
    </row>
    <row r="198" spans="5:7" x14ac:dyDescent="0.25">
      <c r="E198">
        <v>77.500029999999995</v>
      </c>
      <c r="F198">
        <v>236.89998</v>
      </c>
      <c r="G198">
        <v>1516.9135000000001</v>
      </c>
    </row>
    <row r="199" spans="5:7" x14ac:dyDescent="0.25">
      <c r="E199">
        <v>77.500029999999995</v>
      </c>
      <c r="F199">
        <v>236.88874000000001</v>
      </c>
      <c r="G199">
        <v>1541.587</v>
      </c>
    </row>
    <row r="200" spans="5:7" x14ac:dyDescent="0.25">
      <c r="E200">
        <v>77.500029999999995</v>
      </c>
      <c r="F200">
        <v>236.90134</v>
      </c>
      <c r="G200">
        <v>1566.2601999999999</v>
      </c>
    </row>
    <row r="201" spans="5:7" x14ac:dyDescent="0.25">
      <c r="E201">
        <v>77.500029999999995</v>
      </c>
      <c r="F201">
        <v>236.89644000000001</v>
      </c>
      <c r="G201">
        <v>1590.9336000000001</v>
      </c>
    </row>
    <row r="202" spans="5:7" x14ac:dyDescent="0.25">
      <c r="E202">
        <v>77.500029999999995</v>
      </c>
      <c r="F202">
        <v>236.90288000000001</v>
      </c>
      <c r="G202">
        <v>1615.607</v>
      </c>
    </row>
    <row r="203" spans="5:7" x14ac:dyDescent="0.25">
      <c r="E203">
        <v>77.500029999999995</v>
      </c>
      <c r="F203">
        <v>236.89573999999999</v>
      </c>
      <c r="G203">
        <v>1640.2801999999999</v>
      </c>
    </row>
    <row r="204" spans="5:7" x14ac:dyDescent="0.25">
      <c r="E204">
        <v>77.500029999999995</v>
      </c>
      <c r="F204">
        <v>236.89724000000001</v>
      </c>
      <c r="G204">
        <v>1664.9538</v>
      </c>
    </row>
    <row r="205" spans="5:7" x14ac:dyDescent="0.25">
      <c r="E205">
        <v>77.500029999999995</v>
      </c>
      <c r="F205">
        <v>236.91134</v>
      </c>
      <c r="G205">
        <v>1689.627</v>
      </c>
    </row>
    <row r="206" spans="5:7" x14ac:dyDescent="0.25">
      <c r="E206">
        <v>77.500029999999995</v>
      </c>
      <c r="F206">
        <v>236.89694</v>
      </c>
      <c r="G206">
        <v>1714.3004000000001</v>
      </c>
    </row>
    <row r="207" spans="5:7" x14ac:dyDescent="0.25">
      <c r="E207">
        <v>77.500029999999995</v>
      </c>
      <c r="F207">
        <v>236.90134</v>
      </c>
      <c r="G207">
        <v>1738.9738</v>
      </c>
    </row>
    <row r="208" spans="5:7" x14ac:dyDescent="0.25">
      <c r="E208">
        <v>77.500029999999995</v>
      </c>
      <c r="F208">
        <v>236.88744</v>
      </c>
      <c r="G208">
        <v>1763.6473000000001</v>
      </c>
    </row>
    <row r="209" spans="5:7" x14ac:dyDescent="0.25">
      <c r="E209">
        <v>77.500029999999995</v>
      </c>
      <c r="F209">
        <v>236.89833999999999</v>
      </c>
      <c r="G209">
        <v>1788.3204000000001</v>
      </c>
    </row>
    <row r="210" spans="5:7" x14ac:dyDescent="0.25">
      <c r="E210">
        <v>77.500029999999995</v>
      </c>
      <c r="F210">
        <v>236.88108</v>
      </c>
      <c r="G210">
        <v>1812.9937</v>
      </c>
    </row>
    <row r="211" spans="5:7" x14ac:dyDescent="0.25">
      <c r="E211">
        <v>77.500029999999995</v>
      </c>
      <c r="F211">
        <v>236.90074000000001</v>
      </c>
      <c r="G211">
        <v>1837.6672000000001</v>
      </c>
    </row>
    <row r="212" spans="5:7" x14ac:dyDescent="0.25">
      <c r="E212">
        <v>77.500029999999995</v>
      </c>
      <c r="F212">
        <v>236.90484000000001</v>
      </c>
      <c r="G212">
        <v>1862.3403000000001</v>
      </c>
    </row>
    <row r="213" spans="5:7" x14ac:dyDescent="0.25">
      <c r="E213">
        <v>77.500029999999995</v>
      </c>
      <c r="F213">
        <v>236.90894</v>
      </c>
      <c r="G213">
        <v>1887.0139999999999</v>
      </c>
    </row>
    <row r="214" spans="5:7" x14ac:dyDescent="0.25">
      <c r="E214">
        <v>77.500029999999995</v>
      </c>
      <c r="F214">
        <v>236.89617999999999</v>
      </c>
      <c r="G214">
        <v>1911.6872000000001</v>
      </c>
    </row>
    <row r="215" spans="5:7" x14ac:dyDescent="0.25">
      <c r="E215">
        <v>77.500029999999995</v>
      </c>
      <c r="F215">
        <v>236.90474</v>
      </c>
      <c r="G215">
        <v>1936.3607</v>
      </c>
    </row>
    <row r="216" spans="5:7" x14ac:dyDescent="0.25">
      <c r="E216">
        <v>77.500029999999995</v>
      </c>
      <c r="F216">
        <v>236.89814000000001</v>
      </c>
      <c r="G216">
        <v>1961.0341000000001</v>
      </c>
    </row>
    <row r="217" spans="5:7" x14ac:dyDescent="0.25">
      <c r="E217">
        <v>77.500029999999995</v>
      </c>
      <c r="F217">
        <v>236.90088</v>
      </c>
      <c r="G217">
        <v>1985.7074</v>
      </c>
    </row>
    <row r="218" spans="5:7" x14ac:dyDescent="0.25">
      <c r="E218">
        <v>77.500029999999995</v>
      </c>
      <c r="F218">
        <v>236.90114</v>
      </c>
      <c r="G218">
        <v>2010.3806999999999</v>
      </c>
    </row>
    <row r="219" spans="5:7" x14ac:dyDescent="0.25">
      <c r="E219">
        <v>77.500029999999995</v>
      </c>
      <c r="F219">
        <v>236.90548000000001</v>
      </c>
      <c r="G219">
        <v>2035.0540000000001</v>
      </c>
    </row>
    <row r="220" spans="5:7" x14ac:dyDescent="0.25">
      <c r="E220">
        <v>77.500029999999995</v>
      </c>
      <c r="F220">
        <v>236.89854</v>
      </c>
      <c r="G220">
        <v>2059.7274000000002</v>
      </c>
    </row>
    <row r="221" spans="5:7" x14ac:dyDescent="0.25">
      <c r="E221">
        <v>77.500029999999995</v>
      </c>
      <c r="F221">
        <v>236.89493999999999</v>
      </c>
      <c r="G221">
        <v>2084.4009000000001</v>
      </c>
    </row>
    <row r="222" spans="5:7" x14ac:dyDescent="0.25">
      <c r="E222">
        <v>77.500029999999995</v>
      </c>
      <c r="F222">
        <v>236.89734000000001</v>
      </c>
      <c r="G222">
        <v>2109.0740000000001</v>
      </c>
    </row>
    <row r="223" spans="5:7" x14ac:dyDescent="0.25">
      <c r="E223">
        <v>77.500029999999995</v>
      </c>
      <c r="F223">
        <v>236.89734000000001</v>
      </c>
      <c r="G223">
        <v>2133.7476000000001</v>
      </c>
    </row>
    <row r="224" spans="5:7" x14ac:dyDescent="0.25">
      <c r="E224">
        <v>77.500029999999995</v>
      </c>
      <c r="F224">
        <v>236.89774</v>
      </c>
      <c r="G224">
        <v>2158.4207999999999</v>
      </c>
    </row>
    <row r="225" spans="5:7" x14ac:dyDescent="0.25">
      <c r="E225">
        <v>77.500029999999995</v>
      </c>
      <c r="F225">
        <v>236.90928</v>
      </c>
      <c r="G225">
        <v>2183.0944</v>
      </c>
    </row>
    <row r="226" spans="5:7" x14ac:dyDescent="0.25">
      <c r="E226">
        <v>77.500029999999995</v>
      </c>
      <c r="F226">
        <v>236.89294000000001</v>
      </c>
      <c r="G226">
        <v>2207.7676000000001</v>
      </c>
    </row>
    <row r="227" spans="5:7" x14ac:dyDescent="0.25">
      <c r="E227">
        <v>77.50018</v>
      </c>
      <c r="F227">
        <v>236.91354000000001</v>
      </c>
      <c r="G227">
        <v>2232.4409000000001</v>
      </c>
    </row>
    <row r="228" spans="5:7" x14ac:dyDescent="0.25">
      <c r="E228">
        <v>77.500029999999995</v>
      </c>
      <c r="F228">
        <v>236.90353999999999</v>
      </c>
      <c r="G228">
        <v>2257.1143000000002</v>
      </c>
    </row>
    <row r="229" spans="5:7" x14ac:dyDescent="0.25">
      <c r="E229">
        <v>77.500029999999995</v>
      </c>
      <c r="F229">
        <v>236.90964</v>
      </c>
      <c r="G229">
        <v>2281.7874999999999</v>
      </c>
    </row>
    <row r="230" spans="5:7" x14ac:dyDescent="0.25">
      <c r="E230">
        <v>77.500029999999995</v>
      </c>
      <c r="F230">
        <v>236.89364</v>
      </c>
      <c r="G230">
        <v>2306.4609999999998</v>
      </c>
    </row>
    <row r="231" spans="5:7" x14ac:dyDescent="0.25">
      <c r="E231">
        <v>77.500029999999995</v>
      </c>
      <c r="F231">
        <v>236.89944</v>
      </c>
      <c r="G231">
        <v>2331.1342</v>
      </c>
    </row>
    <row r="232" spans="5:7" x14ac:dyDescent="0.25">
      <c r="E232">
        <v>77.500029999999995</v>
      </c>
      <c r="F232">
        <v>236.89743999999999</v>
      </c>
      <c r="G232">
        <v>2355.8076999999998</v>
      </c>
    </row>
    <row r="233" spans="5:7" x14ac:dyDescent="0.25">
      <c r="E233">
        <v>77.500029999999995</v>
      </c>
      <c r="F233">
        <v>236.90513999999999</v>
      </c>
      <c r="G233">
        <v>2380.4810000000002</v>
      </c>
    </row>
    <row r="234" spans="5:7" x14ac:dyDescent="0.25">
      <c r="E234">
        <v>77.499930000000006</v>
      </c>
      <c r="F234">
        <v>236.88983999999999</v>
      </c>
      <c r="G234">
        <v>2405.1545000000001</v>
      </c>
    </row>
    <row r="235" spans="5:7" x14ac:dyDescent="0.25">
      <c r="E235">
        <v>77.500029999999995</v>
      </c>
      <c r="F235">
        <v>236.90497999999999</v>
      </c>
      <c r="G235">
        <v>2429.8278</v>
      </c>
    </row>
    <row r="236" spans="5:7" x14ac:dyDescent="0.25">
      <c r="E236">
        <v>77.500029999999995</v>
      </c>
      <c r="F236">
        <v>236.88314</v>
      </c>
      <c r="G236">
        <v>2454.5011</v>
      </c>
    </row>
    <row r="237" spans="5:7" x14ac:dyDescent="0.25">
      <c r="E237">
        <v>77.500029999999995</v>
      </c>
      <c r="F237">
        <v>236.91344000000001</v>
      </c>
      <c r="G237">
        <v>2479.1745999999998</v>
      </c>
    </row>
    <row r="238" spans="5:7" x14ac:dyDescent="0.25">
      <c r="E238">
        <v>77.500079999999997</v>
      </c>
      <c r="F238">
        <v>236.88803999999999</v>
      </c>
      <c r="G238">
        <v>2503.848</v>
      </c>
    </row>
    <row r="239" spans="5:7" x14ac:dyDescent="0.25">
      <c r="E239">
        <v>77.500029999999995</v>
      </c>
      <c r="F239">
        <v>236.92334</v>
      </c>
      <c r="G239">
        <v>2528.5212999999999</v>
      </c>
    </row>
    <row r="240" spans="5:7" x14ac:dyDescent="0.25">
      <c r="E240">
        <v>77.500029999999995</v>
      </c>
      <c r="F240">
        <v>236.88664</v>
      </c>
      <c r="G240">
        <v>2553.1945000000001</v>
      </c>
    </row>
    <row r="241" spans="5:7" x14ac:dyDescent="0.25">
      <c r="E241">
        <v>77.500029999999995</v>
      </c>
      <c r="F241">
        <v>236.92158000000001</v>
      </c>
      <c r="G241">
        <v>2577.8679000000002</v>
      </c>
    </row>
    <row r="242" spans="5:7" x14ac:dyDescent="0.25">
      <c r="E242">
        <v>77.500029999999995</v>
      </c>
      <c r="F242">
        <v>236.89124000000001</v>
      </c>
      <c r="G242">
        <v>2602.5412999999999</v>
      </c>
    </row>
    <row r="243" spans="5:7" x14ac:dyDescent="0.25">
      <c r="E243">
        <v>77.500029999999995</v>
      </c>
      <c r="F243">
        <v>236.91444000000001</v>
      </c>
      <c r="G243">
        <v>2627.2145999999998</v>
      </c>
    </row>
    <row r="244" spans="5:7" x14ac:dyDescent="0.25">
      <c r="E244">
        <v>77.500029999999995</v>
      </c>
      <c r="F244">
        <v>236.89354</v>
      </c>
      <c r="G244">
        <v>2651.8879000000002</v>
      </c>
    </row>
    <row r="245" spans="5:7" x14ac:dyDescent="0.25">
      <c r="E245">
        <v>77.500029999999995</v>
      </c>
      <c r="F245">
        <v>236.91358</v>
      </c>
      <c r="G245">
        <v>2676.5612000000001</v>
      </c>
    </row>
    <row r="246" spans="5:7" x14ac:dyDescent="0.25">
      <c r="E246">
        <v>77.500129999999999</v>
      </c>
      <c r="F246">
        <v>236.88424000000001</v>
      </c>
      <c r="G246">
        <v>2701.2348000000002</v>
      </c>
    </row>
    <row r="247" spans="5:7" x14ac:dyDescent="0.25">
      <c r="E247">
        <v>77.500029999999995</v>
      </c>
      <c r="F247">
        <v>236.90844000000001</v>
      </c>
      <c r="G247">
        <v>2725.9081000000001</v>
      </c>
    </row>
    <row r="248" spans="5:7" x14ac:dyDescent="0.25">
      <c r="E248">
        <v>77.500029999999995</v>
      </c>
      <c r="F248">
        <v>236.88524000000001</v>
      </c>
      <c r="G248">
        <v>2750.5814</v>
      </c>
    </row>
    <row r="249" spans="5:7" x14ac:dyDescent="0.25">
      <c r="E249">
        <v>77.500150000000005</v>
      </c>
      <c r="F249">
        <v>236.90706</v>
      </c>
      <c r="G249">
        <v>2775.2548000000002</v>
      </c>
    </row>
    <row r="250" spans="5:7" x14ac:dyDescent="0.25">
      <c r="E250">
        <v>77.500029999999995</v>
      </c>
      <c r="F250">
        <v>236.87863999999999</v>
      </c>
      <c r="G250">
        <v>2799.9281999999998</v>
      </c>
    </row>
    <row r="251" spans="5:7" x14ac:dyDescent="0.25">
      <c r="E251">
        <v>77.500029999999995</v>
      </c>
      <c r="F251">
        <v>236.90974</v>
      </c>
      <c r="G251">
        <v>2824.6015000000002</v>
      </c>
    </row>
    <row r="252" spans="5:7" x14ac:dyDescent="0.25">
      <c r="E252">
        <v>77.500029999999995</v>
      </c>
      <c r="F252">
        <v>236.86759000000001</v>
      </c>
      <c r="G252">
        <v>2849.2748999999999</v>
      </c>
    </row>
    <row r="253" spans="5:7" x14ac:dyDescent="0.25">
      <c r="E253">
        <v>77.500029999999995</v>
      </c>
      <c r="F253">
        <v>236.90884</v>
      </c>
      <c r="G253">
        <v>2873.9481999999998</v>
      </c>
    </row>
    <row r="254" spans="5:7" x14ac:dyDescent="0.25">
      <c r="E254">
        <v>77.500029999999995</v>
      </c>
      <c r="F254">
        <v>236.88924</v>
      </c>
      <c r="G254">
        <v>2898.6215000000002</v>
      </c>
    </row>
    <row r="255" spans="5:7" x14ac:dyDescent="0.25">
      <c r="E255">
        <v>77.500029999999995</v>
      </c>
      <c r="F255">
        <v>236.93118000000001</v>
      </c>
      <c r="G255">
        <v>2923.2948999999999</v>
      </c>
    </row>
    <row r="256" spans="5:7" x14ac:dyDescent="0.25">
      <c r="E256">
        <v>77.500029999999995</v>
      </c>
      <c r="F256">
        <v>236.88824</v>
      </c>
      <c r="G256">
        <v>2947.9681</v>
      </c>
    </row>
    <row r="257" spans="5:7" x14ac:dyDescent="0.25">
      <c r="E257">
        <v>77.500029999999995</v>
      </c>
      <c r="F257">
        <v>236.88224</v>
      </c>
      <c r="G257">
        <v>2972.6417000000001</v>
      </c>
    </row>
    <row r="258" spans="5:7" x14ac:dyDescent="0.25">
      <c r="E258">
        <v>77.500029999999995</v>
      </c>
      <c r="F258">
        <v>236.85274000000001</v>
      </c>
      <c r="G258">
        <v>2997.3150000000001</v>
      </c>
    </row>
    <row r="259" spans="5:7" x14ac:dyDescent="0.25">
      <c r="E259">
        <v>77.500029999999995</v>
      </c>
      <c r="F259">
        <v>236.93147999999999</v>
      </c>
      <c r="G259">
        <v>3021.9884000000002</v>
      </c>
    </row>
    <row r="260" spans="5:7" x14ac:dyDescent="0.25">
      <c r="E260">
        <v>77.500029999999995</v>
      </c>
      <c r="F260">
        <v>236.83714000000001</v>
      </c>
      <c r="G260">
        <v>3046.6617000000001</v>
      </c>
    </row>
    <row r="261" spans="5:7" x14ac:dyDescent="0.25">
      <c r="E261">
        <v>77.500029999999995</v>
      </c>
      <c r="F261">
        <v>236.93137999999999</v>
      </c>
      <c r="G261">
        <v>3071.3350999999998</v>
      </c>
    </row>
    <row r="262" spans="5:7" x14ac:dyDescent="0.25">
      <c r="E262">
        <v>77.500029999999995</v>
      </c>
      <c r="F262">
        <v>236.82893999999999</v>
      </c>
      <c r="G262">
        <v>3096.0084999999999</v>
      </c>
    </row>
    <row r="263" spans="5:7" x14ac:dyDescent="0.25">
      <c r="E263">
        <v>77.500029999999995</v>
      </c>
      <c r="F263">
        <v>236.93047999999999</v>
      </c>
      <c r="G263">
        <v>3120.6817000000001</v>
      </c>
    </row>
    <row r="264" spans="5:7" x14ac:dyDescent="0.25">
      <c r="E264">
        <v>77.500029999999995</v>
      </c>
      <c r="F264">
        <v>236.80413999999999</v>
      </c>
      <c r="G264">
        <v>3145.3552</v>
      </c>
    </row>
    <row r="265" spans="5:7" x14ac:dyDescent="0.25">
      <c r="E265">
        <v>77.500029999999995</v>
      </c>
      <c r="F265">
        <v>236.96028000000001</v>
      </c>
      <c r="G265">
        <v>3170.0284999999999</v>
      </c>
    </row>
    <row r="266" spans="5:7" x14ac:dyDescent="0.25">
      <c r="E266">
        <v>77.500029999999995</v>
      </c>
      <c r="F266">
        <v>237.04563999999999</v>
      </c>
      <c r="G266">
        <v>3194.7019</v>
      </c>
    </row>
    <row r="267" spans="5:7" x14ac:dyDescent="0.25">
      <c r="E267">
        <v>77.500140000000002</v>
      </c>
      <c r="F267">
        <v>236.89858000000001</v>
      </c>
      <c r="G267">
        <v>3219.3753000000002</v>
      </c>
    </row>
    <row r="268" spans="5:7" x14ac:dyDescent="0.25">
      <c r="E268">
        <v>77.500029999999995</v>
      </c>
      <c r="F268">
        <v>236.90147999999999</v>
      </c>
      <c r="G268">
        <v>3244.0484999999999</v>
      </c>
    </row>
  </sheetData>
  <pageMargins left="0.7" right="0.7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 Locations</vt:lpstr>
      <vt:lpstr>Y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cp:lastPrinted>2026-06-04T15:20:30Z</cp:lastPrinted>
  <dcterms:created xsi:type="dcterms:W3CDTF">2025-12-03T18:59:26Z</dcterms:created>
  <dcterms:modified xsi:type="dcterms:W3CDTF">2026-06-12T18:59:47Z</dcterms:modified>
</cp:coreProperties>
</file>