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magdata\LCLS-II-HE\Undulator\DELTA-II\QUADRANT 2\DATASET0001\Tuning\Mechanical\Q2\"/>
    </mc:Choice>
  </mc:AlternateContent>
  <xr:revisionPtr revIDLastSave="0" documentId="13_ncr:1_{4064E501-BC8F-4879-BAAE-28150875D277}" xr6:coauthVersionLast="47" xr6:coauthVersionMax="47" xr10:uidLastSave="{00000000-0000-0000-0000-000000000000}"/>
  <bookViews>
    <workbookView xWindow="18675" yWindow="375" windowWidth="33555" windowHeight="20070" firstSheet="1" activeTab="1" xr2:uid="{83B5CEB7-E626-4F68-A4DD-7E658F2C91CB}"/>
  </bookViews>
  <sheets>
    <sheet name="X Locations" sheetId="1" r:id="rId1"/>
    <sheet name="Y Location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3" i="2" l="1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12" i="2"/>
  <c r="N7" i="2"/>
  <c r="N6" i="2"/>
  <c r="N5" i="2"/>
  <c r="L8" i="2"/>
  <c r="L9" i="2"/>
  <c r="L136" i="2" l="1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7" i="2"/>
  <c r="L6" i="2"/>
  <c r="L5" i="2"/>
  <c r="J5" i="2"/>
  <c r="I79" i="2" s="1"/>
  <c r="P79" i="2" s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4" i="1"/>
  <c r="M9" i="2" l="1"/>
  <c r="Q8" i="2" s="1"/>
  <c r="I121" i="2"/>
  <c r="P121" i="2" s="1"/>
  <c r="I41" i="2"/>
  <c r="P41" i="2" s="1"/>
  <c r="I21" i="2"/>
  <c r="P21" i="2" s="1"/>
  <c r="I81" i="2"/>
  <c r="P81" i="2" s="1"/>
  <c r="I101" i="2"/>
  <c r="P101" i="2" s="1"/>
  <c r="I61" i="2"/>
  <c r="P61" i="2" s="1"/>
  <c r="I120" i="2"/>
  <c r="P120" i="2" s="1"/>
  <c r="I80" i="2"/>
  <c r="P80" i="2" s="1"/>
  <c r="I60" i="2"/>
  <c r="P60" i="2" s="1"/>
  <c r="I20" i="2"/>
  <c r="P20" i="2" s="1"/>
  <c r="I99" i="2"/>
  <c r="P99" i="2" s="1"/>
  <c r="I39" i="2"/>
  <c r="P39" i="2" s="1"/>
  <c r="I118" i="2"/>
  <c r="P118" i="2" s="1"/>
  <c r="I58" i="2"/>
  <c r="P58" i="2" s="1"/>
  <c r="I97" i="2"/>
  <c r="P97" i="2" s="1"/>
  <c r="I37" i="2"/>
  <c r="P37" i="2" s="1"/>
  <c r="I76" i="2"/>
  <c r="P76" i="2" s="1"/>
  <c r="I95" i="2"/>
  <c r="P95" i="2" s="1"/>
  <c r="I75" i="2"/>
  <c r="P75" i="2" s="1"/>
  <c r="I15" i="2"/>
  <c r="P15" i="2" s="1"/>
  <c r="I114" i="2"/>
  <c r="P114" i="2" s="1"/>
  <c r="I74" i="2"/>
  <c r="P74" i="2" s="1"/>
  <c r="I54" i="2"/>
  <c r="P54" i="2" s="1"/>
  <c r="I14" i="2"/>
  <c r="P14" i="2" s="1"/>
  <c r="I93" i="2"/>
  <c r="P93" i="2" s="1"/>
  <c r="I13" i="2"/>
  <c r="P13" i="2" s="1"/>
  <c r="I112" i="2"/>
  <c r="P112" i="2" s="1"/>
  <c r="I92" i="2"/>
  <c r="P92" i="2" s="1"/>
  <c r="I32" i="2"/>
  <c r="P32" i="2" s="1"/>
  <c r="I131" i="2"/>
  <c r="P131" i="2" s="1"/>
  <c r="I130" i="2"/>
  <c r="P130" i="2" s="1"/>
  <c r="I90" i="2"/>
  <c r="P90" i="2" s="1"/>
  <c r="I70" i="2"/>
  <c r="P70" i="2" s="1"/>
  <c r="I50" i="2"/>
  <c r="P50" i="2" s="1"/>
  <c r="I10" i="2"/>
  <c r="P10" i="2" s="1"/>
  <c r="I129" i="2"/>
  <c r="P129" i="2" s="1"/>
  <c r="I69" i="2"/>
  <c r="P69" i="2" s="1"/>
  <c r="I29" i="2"/>
  <c r="P29" i="2" s="1"/>
  <c r="I108" i="2"/>
  <c r="P108" i="2" s="1"/>
  <c r="I68" i="2"/>
  <c r="P68" i="2" s="1"/>
  <c r="I48" i="2"/>
  <c r="P48" i="2" s="1"/>
  <c r="I8" i="2"/>
  <c r="P8" i="2" s="1"/>
  <c r="I127" i="2"/>
  <c r="P127" i="2" s="1"/>
  <c r="I107" i="2"/>
  <c r="P107" i="2" s="1"/>
  <c r="I87" i="2"/>
  <c r="P87" i="2" s="1"/>
  <c r="I67" i="2"/>
  <c r="P67" i="2" s="1"/>
  <c r="I47" i="2"/>
  <c r="P47" i="2" s="1"/>
  <c r="I27" i="2"/>
  <c r="P27" i="2" s="1"/>
  <c r="I7" i="2"/>
  <c r="P7" i="2" s="1"/>
  <c r="I33" i="2"/>
  <c r="P33" i="2" s="1"/>
  <c r="I109" i="2"/>
  <c r="P109" i="2" s="1"/>
  <c r="I88" i="2"/>
  <c r="P88" i="2" s="1"/>
  <c r="I126" i="2"/>
  <c r="P126" i="2" s="1"/>
  <c r="I106" i="2"/>
  <c r="P106" i="2" s="1"/>
  <c r="I86" i="2"/>
  <c r="P86" i="2" s="1"/>
  <c r="I66" i="2"/>
  <c r="P66" i="2" s="1"/>
  <c r="I46" i="2"/>
  <c r="P46" i="2" s="1"/>
  <c r="I26" i="2"/>
  <c r="P26" i="2" s="1"/>
  <c r="I6" i="2"/>
  <c r="P6" i="2" s="1"/>
  <c r="I100" i="2"/>
  <c r="P100" i="2" s="1"/>
  <c r="I40" i="2"/>
  <c r="P40" i="2" s="1"/>
  <c r="I119" i="2"/>
  <c r="P119" i="2" s="1"/>
  <c r="I59" i="2"/>
  <c r="P59" i="2" s="1"/>
  <c r="I19" i="2"/>
  <c r="P19" i="2" s="1"/>
  <c r="I98" i="2"/>
  <c r="P98" i="2" s="1"/>
  <c r="I18" i="2"/>
  <c r="P18" i="2" s="1"/>
  <c r="I117" i="2"/>
  <c r="P117" i="2" s="1"/>
  <c r="I77" i="2"/>
  <c r="P77" i="2" s="1"/>
  <c r="I17" i="2"/>
  <c r="P17" i="2" s="1"/>
  <c r="I116" i="2"/>
  <c r="P116" i="2" s="1"/>
  <c r="I56" i="2"/>
  <c r="P56" i="2" s="1"/>
  <c r="I16" i="2"/>
  <c r="P16" i="2" s="1"/>
  <c r="I135" i="2"/>
  <c r="P135" i="2" s="1"/>
  <c r="I55" i="2"/>
  <c r="P55" i="2" s="1"/>
  <c r="I94" i="2"/>
  <c r="P94" i="2" s="1"/>
  <c r="I34" i="2"/>
  <c r="P34" i="2" s="1"/>
  <c r="I73" i="2"/>
  <c r="P73" i="2" s="1"/>
  <c r="I132" i="2"/>
  <c r="P132" i="2" s="1"/>
  <c r="I72" i="2"/>
  <c r="P72" i="2" s="1"/>
  <c r="I12" i="2"/>
  <c r="P12" i="2" s="1"/>
  <c r="I111" i="2"/>
  <c r="P111" i="2" s="1"/>
  <c r="I91" i="2"/>
  <c r="P91" i="2" s="1"/>
  <c r="I71" i="2"/>
  <c r="P71" i="2" s="1"/>
  <c r="I51" i="2"/>
  <c r="P51" i="2" s="1"/>
  <c r="I31" i="2"/>
  <c r="P31" i="2" s="1"/>
  <c r="I11" i="2"/>
  <c r="P11" i="2" s="1"/>
  <c r="I110" i="2"/>
  <c r="P110" i="2" s="1"/>
  <c r="I30" i="2"/>
  <c r="P30" i="2" s="1"/>
  <c r="I89" i="2"/>
  <c r="P89" i="2" s="1"/>
  <c r="I49" i="2"/>
  <c r="P49" i="2" s="1"/>
  <c r="I9" i="2"/>
  <c r="P9" i="2" s="1"/>
  <c r="I128" i="2"/>
  <c r="P128" i="2" s="1"/>
  <c r="I28" i="2"/>
  <c r="P28" i="2" s="1"/>
  <c r="I125" i="2"/>
  <c r="P125" i="2" s="1"/>
  <c r="I105" i="2"/>
  <c r="P105" i="2" s="1"/>
  <c r="I85" i="2"/>
  <c r="P85" i="2" s="1"/>
  <c r="I65" i="2"/>
  <c r="P65" i="2" s="1"/>
  <c r="I45" i="2"/>
  <c r="P45" i="2" s="1"/>
  <c r="I25" i="2"/>
  <c r="P25" i="2" s="1"/>
  <c r="I78" i="2"/>
  <c r="P78" i="2" s="1"/>
  <c r="I38" i="2"/>
  <c r="P38" i="2" s="1"/>
  <c r="I5" i="2"/>
  <c r="P5" i="2" s="1"/>
  <c r="I57" i="2"/>
  <c r="P57" i="2" s="1"/>
  <c r="I136" i="2"/>
  <c r="P136" i="2" s="1"/>
  <c r="I96" i="2"/>
  <c r="P96" i="2" s="1"/>
  <c r="I36" i="2"/>
  <c r="P36" i="2" s="1"/>
  <c r="I115" i="2"/>
  <c r="P115" i="2" s="1"/>
  <c r="I35" i="2"/>
  <c r="P35" i="2" s="1"/>
  <c r="I134" i="2"/>
  <c r="P134" i="2" s="1"/>
  <c r="I133" i="2"/>
  <c r="P133" i="2" s="1"/>
  <c r="I113" i="2"/>
  <c r="P113" i="2" s="1"/>
  <c r="I53" i="2"/>
  <c r="P53" i="2" s="1"/>
  <c r="I52" i="2"/>
  <c r="P52" i="2" s="1"/>
  <c r="I124" i="2"/>
  <c r="P124" i="2" s="1"/>
  <c r="I104" i="2"/>
  <c r="P104" i="2" s="1"/>
  <c r="I84" i="2"/>
  <c r="P84" i="2" s="1"/>
  <c r="I64" i="2"/>
  <c r="P64" i="2" s="1"/>
  <c r="I44" i="2"/>
  <c r="P44" i="2" s="1"/>
  <c r="I24" i="2"/>
  <c r="P24" i="2" s="1"/>
  <c r="I123" i="2"/>
  <c r="P123" i="2" s="1"/>
  <c r="I103" i="2"/>
  <c r="P103" i="2" s="1"/>
  <c r="I83" i="2"/>
  <c r="P83" i="2" s="1"/>
  <c r="I63" i="2"/>
  <c r="P63" i="2" s="1"/>
  <c r="I43" i="2"/>
  <c r="P43" i="2" s="1"/>
  <c r="I23" i="2"/>
  <c r="P23" i="2" s="1"/>
  <c r="I122" i="2"/>
  <c r="P122" i="2" s="1"/>
  <c r="I102" i="2"/>
  <c r="P102" i="2" s="1"/>
  <c r="I82" i="2"/>
  <c r="P82" i="2" s="1"/>
  <c r="I62" i="2"/>
  <c r="P62" i="2" s="1"/>
  <c r="I42" i="2"/>
  <c r="P42" i="2" s="1"/>
  <c r="I22" i="2"/>
  <c r="P22" i="2" s="1"/>
  <c r="K120" i="2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M4" i="1" s="1"/>
  <c r="Q128" i="2" l="1"/>
  <c r="Q40" i="2"/>
  <c r="Q85" i="2"/>
  <c r="Q127" i="2"/>
  <c r="Q114" i="2"/>
  <c r="Q36" i="2"/>
  <c r="Q18" i="2"/>
  <c r="Q124" i="2"/>
  <c r="Q130" i="2"/>
  <c r="Q87" i="2"/>
  <c r="Q125" i="2"/>
  <c r="Q15" i="2"/>
  <c r="Q134" i="2"/>
  <c r="Q46" i="2"/>
  <c r="Q136" i="2"/>
  <c r="Q37" i="2"/>
  <c r="Q55" i="2"/>
  <c r="Q80" i="2"/>
  <c r="Q133" i="2"/>
  <c r="Q135" i="2"/>
  <c r="Q7" i="2"/>
  <c r="Q6" i="2"/>
  <c r="Q56" i="2"/>
  <c r="Q5" i="2"/>
  <c r="Q9" i="2"/>
  <c r="Q17" i="2"/>
  <c r="Q116" i="2"/>
  <c r="Q58" i="2"/>
  <c r="Q27" i="2"/>
  <c r="Q30" i="2"/>
  <c r="Q49" i="2"/>
  <c r="Q115" i="2"/>
  <c r="Q96" i="2"/>
  <c r="Q42" i="2"/>
  <c r="Q86" i="2"/>
  <c r="Q69" i="2"/>
  <c r="Q48" i="2"/>
  <c r="Q75" i="2"/>
  <c r="Q76" i="2"/>
  <c r="Q120" i="2"/>
  <c r="Q26" i="2"/>
  <c r="Q29" i="2"/>
  <c r="Q107" i="2"/>
  <c r="Q72" i="2"/>
  <c r="Q103" i="2"/>
  <c r="Q64" i="2"/>
  <c r="Q35" i="2"/>
  <c r="Q62" i="2"/>
  <c r="Q82" i="2"/>
  <c r="Q71" i="2"/>
  <c r="Q60" i="2"/>
  <c r="Q108" i="2"/>
  <c r="Q31" i="2"/>
  <c r="Q53" i="2"/>
  <c r="Q43" i="2"/>
  <c r="Q132" i="2"/>
  <c r="Q65" i="2"/>
  <c r="Q66" i="2"/>
  <c r="Q95" i="2"/>
  <c r="Q74" i="2"/>
  <c r="Q45" i="2"/>
  <c r="Q70" i="2"/>
  <c r="Q52" i="2"/>
  <c r="Q34" i="2"/>
  <c r="Q121" i="2"/>
  <c r="Q20" i="2"/>
  <c r="Q90" i="2"/>
  <c r="Q98" i="2"/>
  <c r="Q119" i="2"/>
  <c r="Q89" i="2"/>
  <c r="Q73" i="2"/>
  <c r="Q32" i="2"/>
  <c r="Q41" i="2"/>
  <c r="Q117" i="2"/>
  <c r="Q44" i="2"/>
  <c r="Q28" i="2"/>
  <c r="Q131" i="2"/>
  <c r="Q112" i="2"/>
  <c r="Q21" i="2"/>
  <c r="Q59" i="2"/>
  <c r="Q97" i="2"/>
  <c r="Q63" i="2"/>
  <c r="Q47" i="2"/>
  <c r="Q110" i="2"/>
  <c r="Q12" i="2"/>
  <c r="Q100" i="2"/>
  <c r="Q39" i="2"/>
  <c r="Q94" i="2"/>
  <c r="Q105" i="2"/>
  <c r="Q11" i="2"/>
  <c r="Q54" i="2"/>
  <c r="Q104" i="2"/>
  <c r="Q109" i="2"/>
  <c r="Q14" i="2"/>
  <c r="Q83" i="2"/>
  <c r="Q67" i="2"/>
  <c r="Q13" i="2"/>
  <c r="Q50" i="2"/>
  <c r="Q93" i="2"/>
  <c r="Q22" i="2"/>
  <c r="Q84" i="2"/>
  <c r="Q88" i="2"/>
  <c r="Q33" i="2"/>
  <c r="Q77" i="2"/>
  <c r="Q102" i="2"/>
  <c r="Q129" i="2"/>
  <c r="Q91" i="2"/>
  <c r="Q38" i="2"/>
  <c r="Q19" i="2"/>
  <c r="Q16" i="2"/>
  <c r="Q25" i="2"/>
  <c r="Q111" i="2"/>
  <c r="Q23" i="2"/>
  <c r="Q123" i="2"/>
  <c r="Q61" i="2"/>
  <c r="Q24" i="2"/>
  <c r="Q78" i="2"/>
  <c r="Q113" i="2"/>
  <c r="Q126" i="2"/>
  <c r="Q122" i="2"/>
  <c r="Q92" i="2"/>
  <c r="Q99" i="2"/>
  <c r="Q79" i="2"/>
  <c r="Q106" i="2"/>
  <c r="Q57" i="2"/>
  <c r="Q81" i="2"/>
  <c r="Q101" i="2"/>
  <c r="Q68" i="2"/>
  <c r="Q51" i="2"/>
  <c r="Q10" i="2"/>
  <c r="Q118" i="2"/>
  <c r="K28" i="2"/>
  <c r="K72" i="2"/>
  <c r="K132" i="2"/>
  <c r="K33" i="2"/>
  <c r="K93" i="2"/>
  <c r="K134" i="2"/>
  <c r="K15" i="2"/>
  <c r="K75" i="2"/>
  <c r="K39" i="2"/>
  <c r="K21" i="2"/>
  <c r="K41" i="2"/>
  <c r="K61" i="2"/>
  <c r="K81" i="2"/>
  <c r="K101" i="2"/>
  <c r="K121" i="2"/>
  <c r="K22" i="2"/>
  <c r="K42" i="2"/>
  <c r="K62" i="2"/>
  <c r="K82" i="2"/>
  <c r="K102" i="2"/>
  <c r="K122" i="2"/>
  <c r="K24" i="2"/>
  <c r="K44" i="2"/>
  <c r="K64" i="2"/>
  <c r="K84" i="2"/>
  <c r="K104" i="2"/>
  <c r="K124" i="2"/>
  <c r="K5" i="2"/>
  <c r="K25" i="2"/>
  <c r="K45" i="2"/>
  <c r="K65" i="2"/>
  <c r="K85" i="2"/>
  <c r="K105" i="2"/>
  <c r="K125" i="2"/>
  <c r="K6" i="2"/>
  <c r="K26" i="2"/>
  <c r="K46" i="2"/>
  <c r="K66" i="2"/>
  <c r="K86" i="2"/>
  <c r="K106" i="2"/>
  <c r="K126" i="2"/>
  <c r="K7" i="2"/>
  <c r="K27" i="2"/>
  <c r="K47" i="2"/>
  <c r="K67" i="2"/>
  <c r="K87" i="2"/>
  <c r="K107" i="2"/>
  <c r="K127" i="2"/>
  <c r="K83" i="2"/>
  <c r="K48" i="2"/>
  <c r="K108" i="2"/>
  <c r="K128" i="2"/>
  <c r="K9" i="2"/>
  <c r="K29" i="2"/>
  <c r="K49" i="2"/>
  <c r="K69" i="2"/>
  <c r="K89" i="2"/>
  <c r="K109" i="2"/>
  <c r="K129" i="2"/>
  <c r="K10" i="2"/>
  <c r="K30" i="2"/>
  <c r="K50" i="2"/>
  <c r="K70" i="2"/>
  <c r="K90" i="2"/>
  <c r="K110" i="2"/>
  <c r="K130" i="2"/>
  <c r="K11" i="2"/>
  <c r="K31" i="2"/>
  <c r="K51" i="2"/>
  <c r="K71" i="2"/>
  <c r="K91" i="2"/>
  <c r="K111" i="2"/>
  <c r="K131" i="2"/>
  <c r="K123" i="2"/>
  <c r="K12" i="2"/>
  <c r="K95" i="2"/>
  <c r="K36" i="2"/>
  <c r="K76" i="2"/>
  <c r="K96" i="2"/>
  <c r="K116" i="2"/>
  <c r="K136" i="2"/>
  <c r="K63" i="2"/>
  <c r="K8" i="2"/>
  <c r="K32" i="2"/>
  <c r="K92" i="2"/>
  <c r="K53" i="2"/>
  <c r="K133" i="2"/>
  <c r="K14" i="2"/>
  <c r="K54" i="2"/>
  <c r="K94" i="2"/>
  <c r="K35" i="2"/>
  <c r="K115" i="2"/>
  <c r="K16" i="2"/>
  <c r="K17" i="2"/>
  <c r="K37" i="2"/>
  <c r="K57" i="2"/>
  <c r="K77" i="2"/>
  <c r="K97" i="2"/>
  <c r="K117" i="2"/>
  <c r="K23" i="2"/>
  <c r="K103" i="2"/>
  <c r="K68" i="2"/>
  <c r="K112" i="2"/>
  <c r="K13" i="2"/>
  <c r="K113" i="2"/>
  <c r="K74" i="2"/>
  <c r="K55" i="2"/>
  <c r="K135" i="2"/>
  <c r="K56" i="2"/>
  <c r="K18" i="2"/>
  <c r="K38" i="2"/>
  <c r="K58" i="2"/>
  <c r="K78" i="2"/>
  <c r="K98" i="2"/>
  <c r="K118" i="2"/>
  <c r="K43" i="2"/>
  <c r="K88" i="2"/>
  <c r="K52" i="2"/>
  <c r="K73" i="2"/>
  <c r="K34" i="2"/>
  <c r="K114" i="2"/>
  <c r="K19" i="2"/>
  <c r="K59" i="2"/>
  <c r="K79" i="2"/>
  <c r="K99" i="2"/>
  <c r="K119" i="2"/>
  <c r="K20" i="2"/>
  <c r="K40" i="2"/>
  <c r="K60" i="2"/>
  <c r="K80" i="2"/>
  <c r="K100" i="2"/>
</calcChain>
</file>

<file path=xl/sharedStrings.xml><?xml version="1.0" encoding="utf-8"?>
<sst xmlns="http://schemas.openxmlformats.org/spreadsheetml/2006/main" count="14" uniqueCount="6">
  <si>
    <t>X</t>
  </si>
  <si>
    <t>Y</t>
  </si>
  <si>
    <t>Z</t>
  </si>
  <si>
    <t>Kugler Bench Side</t>
  </si>
  <si>
    <t>Aisle Side</t>
  </si>
  <si>
    <t>Magnet Width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</si>
</sst>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164" fontId="0" fillId="0" borderId="0" xfId="0" applyNumberFormat="1"/>
    <xf numFmtId="1" fontId="0" fillId="0" borderId="0" xfId="0" applyNumberFormat="1"/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X (No ends)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'Y Locations'!$N$9:$N$132</c:f>
              <c:numCache>
                <c:formatCode>0</c:formatCode>
                <c:ptCount val="124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7.0017554528500767</c:v>
                </c:pt>
                <c:pt idx="4">
                  <c:v>8.0020445147166122</c:v>
                </c:pt>
                <c:pt idx="5">
                  <c:v>9.002339657828589</c:v>
                </c:pt>
                <c:pt idx="6">
                  <c:v>10.002640882186004</c:v>
                </c:pt>
                <c:pt idx="7">
                  <c:v>11.002926700721639</c:v>
                </c:pt>
                <c:pt idx="8">
                  <c:v>12.003209275926377</c:v>
                </c:pt>
                <c:pt idx="9">
                  <c:v>13.003501175707452</c:v>
                </c:pt>
                <c:pt idx="10">
                  <c:v>14.003799562150329</c:v>
                </c:pt>
                <c:pt idx="11">
                  <c:v>15.004094705262304</c:v>
                </c:pt>
                <c:pt idx="12">
                  <c:v>16.004383767128843</c:v>
                </c:pt>
                <c:pt idx="13">
                  <c:v>17.004675666909918</c:v>
                </c:pt>
                <c:pt idx="14">
                  <c:v>18.004967566690993</c:v>
                </c:pt>
                <c:pt idx="15">
                  <c:v>19.005250141895726</c:v>
                </c:pt>
                <c:pt idx="16">
                  <c:v>20.005548528338604</c:v>
                </c:pt>
                <c:pt idx="17">
                  <c:v>21.005834346874241</c:v>
                </c:pt>
                <c:pt idx="18">
                  <c:v>22.006120165409879</c:v>
                </c:pt>
                <c:pt idx="19">
                  <c:v>23.006418551852754</c:v>
                </c:pt>
                <c:pt idx="20">
                  <c:v>24.006707208302927</c:v>
                </c:pt>
                <c:pt idx="21">
                  <c:v>25.007005594745802</c:v>
                </c:pt>
                <c:pt idx="22">
                  <c:v>26.007294656612341</c:v>
                </c:pt>
                <c:pt idx="23">
                  <c:v>27.007583313062515</c:v>
                </c:pt>
                <c:pt idx="24">
                  <c:v>28.00787521284359</c:v>
                </c:pt>
                <c:pt idx="25">
                  <c:v>29.008164274710126</c:v>
                </c:pt>
                <c:pt idx="26">
                  <c:v>30.008459417822102</c:v>
                </c:pt>
                <c:pt idx="27">
                  <c:v>31.008751317603181</c:v>
                </c:pt>
                <c:pt idx="28">
                  <c:v>32.009040379469717</c:v>
                </c:pt>
                <c:pt idx="29">
                  <c:v>33.009332279250792</c:v>
                </c:pt>
                <c:pt idx="30">
                  <c:v>34.009621341117331</c:v>
                </c:pt>
                <c:pt idx="31">
                  <c:v>35.009913240898399</c:v>
                </c:pt>
                <c:pt idx="32">
                  <c:v>36.01020189734858</c:v>
                </c:pt>
                <c:pt idx="33">
                  <c:v>37.010497445876915</c:v>
                </c:pt>
                <c:pt idx="34">
                  <c:v>38.01078934565799</c:v>
                </c:pt>
                <c:pt idx="35">
                  <c:v>39.011081245439065</c:v>
                </c:pt>
                <c:pt idx="36">
                  <c:v>40.011367063974703</c:v>
                </c:pt>
                <c:pt idx="37">
                  <c:v>41.011659369172136</c:v>
                </c:pt>
                <c:pt idx="38">
                  <c:v>42.011951268953212</c:v>
                </c:pt>
                <c:pt idx="39">
                  <c:v>43.012239114570662</c:v>
                </c:pt>
                <c:pt idx="40">
                  <c:v>44.012535068515369</c:v>
                </c:pt>
                <c:pt idx="41">
                  <c:v>45.012826968296444</c:v>
                </c:pt>
                <c:pt idx="42">
                  <c:v>46.013118868077513</c:v>
                </c:pt>
                <c:pt idx="43">
                  <c:v>47.013406713694962</c:v>
                </c:pt>
                <c:pt idx="44">
                  <c:v>48.01370266763967</c:v>
                </c:pt>
                <c:pt idx="45">
                  <c:v>49.01399051325712</c:v>
                </c:pt>
                <c:pt idx="46">
                  <c:v>50.014286467201813</c:v>
                </c:pt>
                <c:pt idx="47">
                  <c:v>51.014574312819263</c:v>
                </c:pt>
                <c:pt idx="48">
                  <c:v>52.014870266763964</c:v>
                </c:pt>
                <c:pt idx="49">
                  <c:v>53.015150004054163</c:v>
                </c:pt>
                <c:pt idx="50">
                  <c:v>54.015441903835232</c:v>
                </c:pt>
                <c:pt idx="51">
                  <c:v>55.015737857779939</c:v>
                </c:pt>
                <c:pt idx="52">
                  <c:v>56.016029757561014</c:v>
                </c:pt>
                <c:pt idx="53">
                  <c:v>57.01632165734209</c:v>
                </c:pt>
                <c:pt idx="54">
                  <c:v>58.016617611286797</c:v>
                </c:pt>
                <c:pt idx="55">
                  <c:v>59.016901402740622</c:v>
                </c:pt>
                <c:pt idx="56">
                  <c:v>60.017197356685315</c:v>
                </c:pt>
                <c:pt idx="57">
                  <c:v>61.017485202302765</c:v>
                </c:pt>
                <c:pt idx="58">
                  <c:v>62.017785210411091</c:v>
                </c:pt>
                <c:pt idx="59">
                  <c:v>63.018064947701284</c:v>
                </c:pt>
                <c:pt idx="60">
                  <c:v>64.018360901645991</c:v>
                </c:pt>
                <c:pt idx="61">
                  <c:v>65.018656855590692</c:v>
                </c:pt>
                <c:pt idx="62">
                  <c:v>66.018940647044516</c:v>
                </c:pt>
                <c:pt idx="63">
                  <c:v>67.019232546825592</c:v>
                </c:pt>
                <c:pt idx="64">
                  <c:v>68.019524446606667</c:v>
                </c:pt>
                <c:pt idx="65">
                  <c:v>69.019816346387742</c:v>
                </c:pt>
                <c:pt idx="66">
                  <c:v>70.020104192005192</c:v>
                </c:pt>
                <c:pt idx="67">
                  <c:v>71.020396091786267</c:v>
                </c:pt>
                <c:pt idx="68">
                  <c:v>72.020692045730968</c:v>
                </c:pt>
                <c:pt idx="69">
                  <c:v>73.020983945512043</c:v>
                </c:pt>
                <c:pt idx="70">
                  <c:v>74.021275845293118</c:v>
                </c:pt>
                <c:pt idx="71">
                  <c:v>75.021563690910568</c:v>
                </c:pt>
                <c:pt idx="72">
                  <c:v>76.021855590691644</c:v>
                </c:pt>
                <c:pt idx="73">
                  <c:v>77.022151544636344</c:v>
                </c:pt>
                <c:pt idx="74">
                  <c:v>78.022443444417405</c:v>
                </c:pt>
                <c:pt idx="75">
                  <c:v>79.022731290034869</c:v>
                </c:pt>
                <c:pt idx="76">
                  <c:v>80.023019135652319</c:v>
                </c:pt>
                <c:pt idx="77">
                  <c:v>81.023311035433395</c:v>
                </c:pt>
                <c:pt idx="78">
                  <c:v>82.02360293521447</c:v>
                </c:pt>
                <c:pt idx="79">
                  <c:v>83.02389888915917</c:v>
                </c:pt>
                <c:pt idx="80">
                  <c:v>84.024190788940231</c:v>
                </c:pt>
                <c:pt idx="81">
                  <c:v>85.024474580394056</c:v>
                </c:pt>
                <c:pt idx="82">
                  <c:v>86.024770534338757</c:v>
                </c:pt>
                <c:pt idx="83">
                  <c:v>87.025062434119846</c:v>
                </c:pt>
                <c:pt idx="84">
                  <c:v>88.025346225573657</c:v>
                </c:pt>
                <c:pt idx="85">
                  <c:v>89.025638125354732</c:v>
                </c:pt>
                <c:pt idx="86">
                  <c:v>90.025930025135793</c:v>
                </c:pt>
                <c:pt idx="87">
                  <c:v>91.026221924916882</c:v>
                </c:pt>
                <c:pt idx="88">
                  <c:v>92.026517878861583</c:v>
                </c:pt>
                <c:pt idx="89">
                  <c:v>93.026809778642658</c:v>
                </c:pt>
                <c:pt idx="90">
                  <c:v>94.027101678423733</c:v>
                </c:pt>
                <c:pt idx="91">
                  <c:v>95.027385469877558</c:v>
                </c:pt>
                <c:pt idx="92">
                  <c:v>96.02768547798587</c:v>
                </c:pt>
                <c:pt idx="93">
                  <c:v>97.027969269439708</c:v>
                </c:pt>
                <c:pt idx="94">
                  <c:v>98.028265223384409</c:v>
                </c:pt>
                <c:pt idx="95">
                  <c:v>99.028557123165484</c:v>
                </c:pt>
                <c:pt idx="96">
                  <c:v>100.02885307711018</c:v>
                </c:pt>
                <c:pt idx="97">
                  <c:v>101.029136868564</c:v>
                </c:pt>
                <c:pt idx="98">
                  <c:v>102.02942471418145</c:v>
                </c:pt>
                <c:pt idx="99">
                  <c:v>103.02972066812616</c:v>
                </c:pt>
                <c:pt idx="100">
                  <c:v>104.03000851374361</c:v>
                </c:pt>
                <c:pt idx="101">
                  <c:v>105.03030446768831</c:v>
                </c:pt>
                <c:pt idx="102">
                  <c:v>106.03059636746937</c:v>
                </c:pt>
                <c:pt idx="103">
                  <c:v>107.03088826725046</c:v>
                </c:pt>
                <c:pt idx="104">
                  <c:v>108.0311761128679</c:v>
                </c:pt>
                <c:pt idx="105">
                  <c:v>109.0314720668126</c:v>
                </c:pt>
                <c:pt idx="106">
                  <c:v>110.03176396659369</c:v>
                </c:pt>
                <c:pt idx="107">
                  <c:v>111.03205181221114</c:v>
                </c:pt>
                <c:pt idx="108">
                  <c:v>112.03234776615584</c:v>
                </c:pt>
                <c:pt idx="109">
                  <c:v>113.03263966593691</c:v>
                </c:pt>
                <c:pt idx="110">
                  <c:v>114.03292751155436</c:v>
                </c:pt>
                <c:pt idx="111">
                  <c:v>115.03321941133542</c:v>
                </c:pt>
                <c:pt idx="112">
                  <c:v>116.03351131111651</c:v>
                </c:pt>
                <c:pt idx="113">
                  <c:v>117.03379915673395</c:v>
                </c:pt>
                <c:pt idx="114">
                  <c:v>118.03409105651504</c:v>
                </c:pt>
                <c:pt idx="115">
                  <c:v>119.0343829562961</c:v>
                </c:pt>
                <c:pt idx="116">
                  <c:v>120.03467485607719</c:v>
                </c:pt>
                <c:pt idx="117">
                  <c:v>121.03496675585825</c:v>
                </c:pt>
                <c:pt idx="118">
                  <c:v>122.03524649314845</c:v>
                </c:pt>
                <c:pt idx="119">
                  <c:v>123.03554650125677</c:v>
                </c:pt>
                <c:pt idx="120">
                  <c:v>124.03584245520148</c:v>
                </c:pt>
                <c:pt idx="121">
                  <c:v>125.03613030081893</c:v>
                </c:pt>
                <c:pt idx="122">
                  <c:v>126.03641814643638</c:v>
                </c:pt>
                <c:pt idx="123">
                  <c:v>127.0367181545447</c:v>
                </c:pt>
              </c:numCache>
            </c:numRef>
          </c:xVal>
          <c:yVal>
            <c:numRef>
              <c:f>'Y Locations'!$Q$9:$Q$132</c:f>
              <c:numCache>
                <c:formatCode>0</c:formatCode>
                <c:ptCount val="124"/>
                <c:pt idx="0">
                  <c:v>38.364032258062174</c:v>
                </c:pt>
                <c:pt idx="1">
                  <c:v>-78.435967741935613</c:v>
                </c:pt>
                <c:pt idx="2">
                  <c:v>38.474032258068668</c:v>
                </c:pt>
                <c:pt idx="3">
                  <c:v>22.56403225806347</c:v>
                </c:pt>
                <c:pt idx="4">
                  <c:v>-6.0359677419338231</c:v>
                </c:pt>
                <c:pt idx="5">
                  <c:v>16.07403225806403</c:v>
                </c:pt>
                <c:pt idx="6">
                  <c:v>29.924032258069055</c:v>
                </c:pt>
                <c:pt idx="7">
                  <c:v>18.664032258061901</c:v>
                </c:pt>
                <c:pt idx="8">
                  <c:v>21.664032258062015</c:v>
                </c:pt>
                <c:pt idx="9">
                  <c:v>-11.235967741935916</c:v>
                </c:pt>
                <c:pt idx="10">
                  <c:v>19.764032258069996</c:v>
                </c:pt>
                <c:pt idx="11">
                  <c:v>-40.835967741937985</c:v>
                </c:pt>
                <c:pt idx="12">
                  <c:v>18.864032258068541</c:v>
                </c:pt>
                <c:pt idx="13">
                  <c:v>-25.435967741938349</c:v>
                </c:pt>
                <c:pt idx="14">
                  <c:v>5.2640322580718157</c:v>
                </c:pt>
                <c:pt idx="15">
                  <c:v>19.874032258062279</c:v>
                </c:pt>
                <c:pt idx="16">
                  <c:v>-7.7359677419334139</c:v>
                </c:pt>
                <c:pt idx="17">
                  <c:v>-4.1459677419307672</c:v>
                </c:pt>
                <c:pt idx="18">
                  <c:v>-5.9359677419305035</c:v>
                </c:pt>
                <c:pt idx="19">
                  <c:v>-2.4359677419280024</c:v>
                </c:pt>
                <c:pt idx="20">
                  <c:v>-5.8359677419413947</c:v>
                </c:pt>
                <c:pt idx="21">
                  <c:v>4.3640322580703605</c:v>
                </c:pt>
                <c:pt idx="22">
                  <c:v>-1.0859677419400304</c:v>
                </c:pt>
                <c:pt idx="23">
                  <c:v>4.3640322580703605</c:v>
                </c:pt>
                <c:pt idx="24">
                  <c:v>7.5040322580580687</c:v>
                </c:pt>
                <c:pt idx="25">
                  <c:v>12.334032258070614</c:v>
                </c:pt>
                <c:pt idx="26">
                  <c:v>2.6640322580707698</c:v>
                </c:pt>
                <c:pt idx="27">
                  <c:v>-5.435967741928116</c:v>
                </c:pt>
                <c:pt idx="28">
                  <c:v>35.164032258069632</c:v>
                </c:pt>
                <c:pt idx="29">
                  <c:v>-4.1359677419418039</c:v>
                </c:pt>
                <c:pt idx="30">
                  <c:v>14.854032258060478</c:v>
                </c:pt>
                <c:pt idx="31">
                  <c:v>-2.3659677419342051</c:v>
                </c:pt>
                <c:pt idx="32">
                  <c:v>-13.535967741941214</c:v>
                </c:pt>
                <c:pt idx="33">
                  <c:v>-13.445967741941068</c:v>
                </c:pt>
                <c:pt idx="34">
                  <c:v>-26.235967741936484</c:v>
                </c:pt>
                <c:pt idx="35">
                  <c:v>-28.235967741931823</c:v>
                </c:pt>
                <c:pt idx="36">
                  <c:v>-33.235967741941487</c:v>
                </c:pt>
                <c:pt idx="37">
                  <c:v>-25.335967741935029</c:v>
                </c:pt>
                <c:pt idx="38">
                  <c:v>-22.465967741933547</c:v>
                </c:pt>
                <c:pt idx="39">
                  <c:v>-30.535967741937121</c:v>
                </c:pt>
                <c:pt idx="40">
                  <c:v>-16.985967741942055</c:v>
                </c:pt>
                <c:pt idx="41">
                  <c:v>-21.235967741941032</c:v>
                </c:pt>
                <c:pt idx="42">
                  <c:v>-4.1759677419402896</c:v>
                </c:pt>
                <c:pt idx="43">
                  <c:v>-7.1359677419419176</c:v>
                </c:pt>
                <c:pt idx="44">
                  <c:v>3.9240322580585962</c:v>
                </c:pt>
                <c:pt idx="45">
                  <c:v>17.334032258066067</c:v>
                </c:pt>
                <c:pt idx="46">
                  <c:v>17.764032258060446</c:v>
                </c:pt>
                <c:pt idx="47">
                  <c:v>15.714032258063448</c:v>
                </c:pt>
                <c:pt idx="48">
                  <c:v>4.2340322580717293</c:v>
                </c:pt>
                <c:pt idx="49">
                  <c:v>25.864032258059332</c:v>
                </c:pt>
                <c:pt idx="50">
                  <c:v>-32.975967741930013</c:v>
                </c:pt>
                <c:pt idx="51">
                  <c:v>45.834032258060041</c:v>
                </c:pt>
                <c:pt idx="52">
                  <c:v>-20.935967741931073</c:v>
                </c:pt>
                <c:pt idx="53">
                  <c:v>26.2640322580584</c:v>
                </c:pt>
                <c:pt idx="54">
                  <c:v>12.354032258062752</c:v>
                </c:pt>
                <c:pt idx="55">
                  <c:v>-4.3359677419342324</c:v>
                </c:pt>
                <c:pt idx="56">
                  <c:v>13.864032258058877</c:v>
                </c:pt>
                <c:pt idx="57">
                  <c:v>10.064032258060628</c:v>
                </c:pt>
                <c:pt idx="58">
                  <c:v>14.334032258065953</c:v>
                </c:pt>
                <c:pt idx="59">
                  <c:v>34.664032258067245</c:v>
                </c:pt>
                <c:pt idx="60">
                  <c:v>8.6640322580709963</c:v>
                </c:pt>
                <c:pt idx="61">
                  <c:v>-6.5359677419362106</c:v>
                </c:pt>
                <c:pt idx="62">
                  <c:v>-62.935967741932664</c:v>
                </c:pt>
                <c:pt idx="63">
                  <c:v>34.064032258061538</c:v>
                </c:pt>
                <c:pt idx="64">
                  <c:v>-16.03596774193894</c:v>
                </c:pt>
                <c:pt idx="65">
                  <c:v>16.544032258071105</c:v>
                </c:pt>
                <c:pt idx="66">
                  <c:v>-18.035967741934279</c:v>
                </c:pt>
                <c:pt idx="67">
                  <c:v>24.264032258063061</c:v>
                </c:pt>
                <c:pt idx="68">
                  <c:v>18.904032258067026</c:v>
                </c:pt>
                <c:pt idx="69">
                  <c:v>-28.735967741934211</c:v>
                </c:pt>
                <c:pt idx="70">
                  <c:v>12.364032258065926</c:v>
                </c:pt>
                <c:pt idx="71">
                  <c:v>7.764032258069542</c:v>
                </c:pt>
                <c:pt idx="72">
                  <c:v>11.56403225806779</c:v>
                </c:pt>
                <c:pt idx="73">
                  <c:v>12.164032258059287</c:v>
                </c:pt>
                <c:pt idx="74">
                  <c:v>3.4140322580672455</c:v>
                </c:pt>
                <c:pt idx="75">
                  <c:v>14.864032258063652</c:v>
                </c:pt>
                <c:pt idx="76">
                  <c:v>-25.435967741938349</c:v>
                </c:pt>
                <c:pt idx="77">
                  <c:v>8.0640322580652892</c:v>
                </c:pt>
                <c:pt idx="78">
                  <c:v>2.4640322580641305</c:v>
                </c:pt>
                <c:pt idx="79">
                  <c:v>22.864032258059218</c:v>
                </c:pt>
                <c:pt idx="80">
                  <c:v>2.8640322580631983</c:v>
                </c:pt>
                <c:pt idx="81">
                  <c:v>4.564032258062789</c:v>
                </c:pt>
                <c:pt idx="82">
                  <c:v>1.9640322580617431</c:v>
                </c:pt>
                <c:pt idx="83">
                  <c:v>23.314032258059946</c:v>
                </c:pt>
                <c:pt idx="84">
                  <c:v>-1.3359677419341187</c:v>
                </c:pt>
                <c:pt idx="85">
                  <c:v>-6.1359677419371428</c:v>
                </c:pt>
                <c:pt idx="86">
                  <c:v>-3.7759677419412219</c:v>
                </c:pt>
                <c:pt idx="87">
                  <c:v>14.564032258067904</c:v>
                </c:pt>
                <c:pt idx="88">
                  <c:v>-11.065967741938799</c:v>
                </c:pt>
                <c:pt idx="89">
                  <c:v>13.314032258069041</c:v>
                </c:pt>
                <c:pt idx="90">
                  <c:v>-7.4359677419376657</c:v>
                </c:pt>
                <c:pt idx="91">
                  <c:v>13.724032258071283</c:v>
                </c:pt>
                <c:pt idx="92">
                  <c:v>-33.135967741938167</c:v>
                </c:pt>
                <c:pt idx="93">
                  <c:v>41.714032258059696</c:v>
                </c:pt>
                <c:pt idx="94">
                  <c:v>-90.035967741937</c:v>
                </c:pt>
                <c:pt idx="95">
                  <c:v>22.364032258071042</c:v>
                </c:pt>
                <c:pt idx="96">
                  <c:v>-10.335967741934461</c:v>
                </c:pt>
                <c:pt idx="97">
                  <c:v>25.924032258064166</c:v>
                </c:pt>
                <c:pt idx="98">
                  <c:v>10.194032258059259</c:v>
                </c:pt>
                <c:pt idx="99">
                  <c:v>-15.335967741929913</c:v>
                </c:pt>
                <c:pt idx="100">
                  <c:v>7.4440322580674456</c:v>
                </c:pt>
                <c:pt idx="101">
                  <c:v>5.2240322580591192</c:v>
                </c:pt>
                <c:pt idx="102">
                  <c:v>-13.085967741940486</c:v>
                </c:pt>
                <c:pt idx="103">
                  <c:v>-0.43596774193266352</c:v>
                </c:pt>
                <c:pt idx="104">
                  <c:v>6.5240322580596422</c:v>
                </c:pt>
                <c:pt idx="105">
                  <c:v>-35.135967741933506</c:v>
                </c:pt>
                <c:pt idx="106">
                  <c:v>-48.735967741930232</c:v>
                </c:pt>
                <c:pt idx="107">
                  <c:v>37.36403225807161</c:v>
                </c:pt>
                <c:pt idx="108">
                  <c:v>-47.035967741930641</c:v>
                </c:pt>
                <c:pt idx="109">
                  <c:v>20.86403225806388</c:v>
                </c:pt>
                <c:pt idx="110">
                  <c:v>-26.435967741928913</c:v>
                </c:pt>
                <c:pt idx="111">
                  <c:v>2.7640322580598786</c:v>
                </c:pt>
                <c:pt idx="112">
                  <c:v>-0.27596774193872076</c:v>
                </c:pt>
                <c:pt idx="113">
                  <c:v>-4.255967741937261</c:v>
                </c:pt>
                <c:pt idx="114">
                  <c:v>-9.525967741933151</c:v>
                </c:pt>
                <c:pt idx="115">
                  <c:v>-4.4759677419360377</c:v>
                </c:pt>
                <c:pt idx="116">
                  <c:v>-12.56596774193175</c:v>
                </c:pt>
                <c:pt idx="117">
                  <c:v>16.634032258071251</c:v>
                </c:pt>
                <c:pt idx="118">
                  <c:v>7.4540322580706198</c:v>
                </c:pt>
                <c:pt idx="119">
                  <c:v>15.534032258063156</c:v>
                </c:pt>
                <c:pt idx="120">
                  <c:v>4.9540322580586826</c:v>
                </c:pt>
                <c:pt idx="121">
                  <c:v>-25.935967741940736</c:v>
                </c:pt>
                <c:pt idx="122">
                  <c:v>1.7640322580693146</c:v>
                </c:pt>
                <c:pt idx="123">
                  <c:v>-5.8359677419413947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C8-4376-A985-CC412E9822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6878160"/>
        <c:axId val="1826878640"/>
      </c:scatterChart>
      <c:valAx>
        <c:axId val="182687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6878640"/>
        <c:crosses val="autoZero"/>
        <c:crossBetween val="midCat"/>
      </c:valAx>
      <c:valAx>
        <c:axId val="1826878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687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 (no ends)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C1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'Y Locations'!$N$9:$N$37</c:f>
              <c:numCache>
                <c:formatCode>0</c:formatCode>
                <c:ptCount val="29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7.0017554528500767</c:v>
                </c:pt>
                <c:pt idx="4">
                  <c:v>8.0020445147166122</c:v>
                </c:pt>
                <c:pt idx="5">
                  <c:v>9.002339657828589</c:v>
                </c:pt>
                <c:pt idx="6">
                  <c:v>10.002640882186004</c:v>
                </c:pt>
                <c:pt idx="7">
                  <c:v>11.002926700721639</c:v>
                </c:pt>
                <c:pt idx="8">
                  <c:v>12.003209275926377</c:v>
                </c:pt>
                <c:pt idx="9">
                  <c:v>13.003501175707452</c:v>
                </c:pt>
                <c:pt idx="10">
                  <c:v>14.003799562150329</c:v>
                </c:pt>
                <c:pt idx="11">
                  <c:v>15.004094705262304</c:v>
                </c:pt>
                <c:pt idx="12">
                  <c:v>16.004383767128843</c:v>
                </c:pt>
                <c:pt idx="13">
                  <c:v>17.004675666909918</c:v>
                </c:pt>
                <c:pt idx="14">
                  <c:v>18.004967566690993</c:v>
                </c:pt>
                <c:pt idx="15">
                  <c:v>19.005250141895726</c:v>
                </c:pt>
                <c:pt idx="16">
                  <c:v>20.005548528338604</c:v>
                </c:pt>
                <c:pt idx="17">
                  <c:v>21.005834346874241</c:v>
                </c:pt>
                <c:pt idx="18">
                  <c:v>22.006120165409879</c:v>
                </c:pt>
                <c:pt idx="19">
                  <c:v>23.006418551852754</c:v>
                </c:pt>
                <c:pt idx="20">
                  <c:v>24.006707208302927</c:v>
                </c:pt>
                <c:pt idx="21">
                  <c:v>25.007005594745802</c:v>
                </c:pt>
                <c:pt idx="22">
                  <c:v>26.007294656612341</c:v>
                </c:pt>
                <c:pt idx="23">
                  <c:v>27.007583313062515</c:v>
                </c:pt>
                <c:pt idx="24">
                  <c:v>28.00787521284359</c:v>
                </c:pt>
                <c:pt idx="25">
                  <c:v>29.008164274710126</c:v>
                </c:pt>
                <c:pt idx="26">
                  <c:v>30.008459417822102</c:v>
                </c:pt>
                <c:pt idx="27">
                  <c:v>31.008751317603181</c:v>
                </c:pt>
                <c:pt idx="28">
                  <c:v>32.009040379469717</c:v>
                </c:pt>
              </c:numCache>
            </c:numRef>
          </c:xVal>
          <c:yVal>
            <c:numRef>
              <c:f>'Y Locations'!$P$9:$P$37</c:f>
              <c:numCache>
                <c:formatCode>0</c:formatCode>
                <c:ptCount val="29"/>
                <c:pt idx="0">
                  <c:v>-117.44227272737362</c:v>
                </c:pt>
                <c:pt idx="1">
                  <c:v>39.657727272640386</c:v>
                </c:pt>
                <c:pt idx="2">
                  <c:v>-13.182272727362943</c:v>
                </c:pt>
                <c:pt idx="3">
                  <c:v>1.8577272726361116</c:v>
                </c:pt>
                <c:pt idx="4">
                  <c:v>-3.0422727273560213</c:v>
                </c:pt>
                <c:pt idx="5">
                  <c:v>5.3177272726259162</c:v>
                </c:pt>
                <c:pt idx="6">
                  <c:v>-3.982272727370173</c:v>
                </c:pt>
                <c:pt idx="7">
                  <c:v>-2.842272727349382</c:v>
                </c:pt>
                <c:pt idx="8">
                  <c:v>-4.4822727273583496</c:v>
                </c:pt>
                <c:pt idx="9">
                  <c:v>4.6177272726311003</c:v>
                </c:pt>
                <c:pt idx="10">
                  <c:v>4.8577272726504361</c:v>
                </c:pt>
                <c:pt idx="11">
                  <c:v>0.45772727264647983</c:v>
                </c:pt>
                <c:pt idx="12">
                  <c:v>3.4577272726323827</c:v>
                </c:pt>
                <c:pt idx="13">
                  <c:v>7.4577272726230603</c:v>
                </c:pt>
                <c:pt idx="14">
                  <c:v>6.1577272726367482</c:v>
                </c:pt>
                <c:pt idx="15">
                  <c:v>-3.4422727273692999</c:v>
                </c:pt>
                <c:pt idx="16">
                  <c:v>7.3177272726354659</c:v>
                </c:pt>
                <c:pt idx="17">
                  <c:v>2.3177272726400133</c:v>
                </c:pt>
                <c:pt idx="18">
                  <c:v>-6.5422727273585224</c:v>
                </c:pt>
                <c:pt idx="19">
                  <c:v>-7.7422727273699365</c:v>
                </c:pt>
                <c:pt idx="20">
                  <c:v>-15.542272727373074</c:v>
                </c:pt>
                <c:pt idx="21">
                  <c:v>-10.442272727374302</c:v>
                </c:pt>
                <c:pt idx="22">
                  <c:v>-8.7422727273747114</c:v>
                </c:pt>
                <c:pt idx="23">
                  <c:v>-0.58227272737099156</c:v>
                </c:pt>
                <c:pt idx="24">
                  <c:v>2.1577272726460706</c:v>
                </c:pt>
                <c:pt idx="25">
                  <c:v>14.057727272643206</c:v>
                </c:pt>
                <c:pt idx="26">
                  <c:v>10.757727272647344</c:v>
                </c:pt>
                <c:pt idx="27">
                  <c:v>5.7577272726234696</c:v>
                </c:pt>
                <c:pt idx="28">
                  <c:v>-17.242272727372665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81A-4198-9FF6-30805179A531}"/>
            </c:ext>
          </c:extLst>
        </c:ser>
        <c:ser>
          <c:idx val="0"/>
          <c:order val="1"/>
          <c:tx>
            <c:v>C2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'Y Locations'!$N$38:$N$70</c:f>
              <c:numCache>
                <c:formatCode>0</c:formatCode>
                <c:ptCount val="33"/>
                <c:pt idx="0">
                  <c:v>33.009332279250792</c:v>
                </c:pt>
                <c:pt idx="1">
                  <c:v>34.009621341117331</c:v>
                </c:pt>
                <c:pt idx="2">
                  <c:v>35.009913240898399</c:v>
                </c:pt>
                <c:pt idx="3">
                  <c:v>36.01020189734858</c:v>
                </c:pt>
                <c:pt idx="4">
                  <c:v>37.010497445876915</c:v>
                </c:pt>
                <c:pt idx="5">
                  <c:v>38.01078934565799</c:v>
                </c:pt>
                <c:pt idx="6">
                  <c:v>39.011081245439065</c:v>
                </c:pt>
                <c:pt idx="7">
                  <c:v>40.011367063974703</c:v>
                </c:pt>
                <c:pt idx="8">
                  <c:v>41.011659369172136</c:v>
                </c:pt>
                <c:pt idx="9">
                  <c:v>42.011951268953212</c:v>
                </c:pt>
                <c:pt idx="10">
                  <c:v>43.012239114570662</c:v>
                </c:pt>
                <c:pt idx="11">
                  <c:v>44.012535068515369</c:v>
                </c:pt>
                <c:pt idx="12">
                  <c:v>45.012826968296444</c:v>
                </c:pt>
                <c:pt idx="13">
                  <c:v>46.013118868077513</c:v>
                </c:pt>
                <c:pt idx="14">
                  <c:v>47.013406713694962</c:v>
                </c:pt>
                <c:pt idx="15">
                  <c:v>48.01370266763967</c:v>
                </c:pt>
                <c:pt idx="16">
                  <c:v>49.01399051325712</c:v>
                </c:pt>
                <c:pt idx="17">
                  <c:v>50.014286467201813</c:v>
                </c:pt>
                <c:pt idx="18">
                  <c:v>51.014574312819263</c:v>
                </c:pt>
                <c:pt idx="19">
                  <c:v>52.014870266763964</c:v>
                </c:pt>
                <c:pt idx="20">
                  <c:v>53.015150004054163</c:v>
                </c:pt>
                <c:pt idx="21">
                  <c:v>54.015441903835232</c:v>
                </c:pt>
                <c:pt idx="22">
                  <c:v>55.015737857779939</c:v>
                </c:pt>
                <c:pt idx="23">
                  <c:v>56.016029757561014</c:v>
                </c:pt>
                <c:pt idx="24">
                  <c:v>57.01632165734209</c:v>
                </c:pt>
                <c:pt idx="25">
                  <c:v>58.016617611286797</c:v>
                </c:pt>
                <c:pt idx="26">
                  <c:v>59.016901402740622</c:v>
                </c:pt>
                <c:pt idx="27">
                  <c:v>60.017197356685315</c:v>
                </c:pt>
                <c:pt idx="28">
                  <c:v>61.017485202302765</c:v>
                </c:pt>
                <c:pt idx="29">
                  <c:v>62.017785210411091</c:v>
                </c:pt>
                <c:pt idx="30">
                  <c:v>63.018064947701284</c:v>
                </c:pt>
                <c:pt idx="31">
                  <c:v>64.018360901645991</c:v>
                </c:pt>
                <c:pt idx="32">
                  <c:v>65.018656855590692</c:v>
                </c:pt>
              </c:numCache>
            </c:numRef>
          </c:xVal>
          <c:yVal>
            <c:numRef>
              <c:f>'Y Locations'!$P$38:$P$70</c:f>
              <c:numCache>
                <c:formatCode>0</c:formatCode>
                <c:ptCount val="33"/>
                <c:pt idx="0">
                  <c:v>-1.8422727273730288</c:v>
                </c:pt>
                <c:pt idx="1">
                  <c:v>-3.8422727273541568</c:v>
                </c:pt>
                <c:pt idx="2">
                  <c:v>7.3577272726481624</c:v>
                </c:pt>
                <c:pt idx="3">
                  <c:v>2.3177272726400133</c:v>
                </c:pt>
                <c:pt idx="4">
                  <c:v>-1.7422727273697092</c:v>
                </c:pt>
                <c:pt idx="5">
                  <c:v>11.617727272636102</c:v>
                </c:pt>
                <c:pt idx="6">
                  <c:v>4.8577272726504361</c:v>
                </c:pt>
                <c:pt idx="7">
                  <c:v>12.717727272644197</c:v>
                </c:pt>
                <c:pt idx="8">
                  <c:v>10.857727272622242</c:v>
                </c:pt>
                <c:pt idx="9">
                  <c:v>3.0577272726475258</c:v>
                </c:pt>
                <c:pt idx="10">
                  <c:v>-5.9422727273670262</c:v>
                </c:pt>
                <c:pt idx="11">
                  <c:v>-33.942272727358613</c:v>
                </c:pt>
                <c:pt idx="12">
                  <c:v>-19.18227272736317</c:v>
                </c:pt>
                <c:pt idx="13">
                  <c:v>-17.942272727367481</c:v>
                </c:pt>
                <c:pt idx="14">
                  <c:v>-4.9422727273622513</c:v>
                </c:pt>
                <c:pt idx="15">
                  <c:v>-1.5422727273630699</c:v>
                </c:pt>
                <c:pt idx="16">
                  <c:v>-11.682272727369991</c:v>
                </c:pt>
                <c:pt idx="17">
                  <c:v>-1.8422727273730288</c:v>
                </c:pt>
                <c:pt idx="18">
                  <c:v>-9.1822727273722649</c:v>
                </c:pt>
                <c:pt idx="19">
                  <c:v>-2.2422727273578857</c:v>
                </c:pt>
                <c:pt idx="20">
                  <c:v>4.8177272726377396</c:v>
                </c:pt>
                <c:pt idx="21">
                  <c:v>-1.0422727273748933</c:v>
                </c:pt>
                <c:pt idx="22">
                  <c:v>0.41772727263378329</c:v>
                </c:pt>
                <c:pt idx="23">
                  <c:v>-4.4422727273740747</c:v>
                </c:pt>
                <c:pt idx="24">
                  <c:v>-13.442272727360205</c:v>
                </c:pt>
                <c:pt idx="25">
                  <c:v>-1.2822727273658074</c:v>
                </c:pt>
                <c:pt idx="26">
                  <c:v>-13.742272727370164</c:v>
                </c:pt>
                <c:pt idx="27">
                  <c:v>6.2577272726400679</c:v>
                </c:pt>
                <c:pt idx="28">
                  <c:v>-13.182272727362943</c:v>
                </c:pt>
                <c:pt idx="29">
                  <c:v>12.717727272644197</c:v>
                </c:pt>
                <c:pt idx="30">
                  <c:v>-2.7822727273587589</c:v>
                </c:pt>
                <c:pt idx="31">
                  <c:v>19.557727272626835</c:v>
                </c:pt>
                <c:pt idx="32">
                  <c:v>-6.642272727361842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FC-4CA8-A31C-EA60AD9D5668}"/>
            </c:ext>
          </c:extLst>
        </c:ser>
        <c:ser>
          <c:idx val="2"/>
          <c:order val="2"/>
          <c:tx>
            <c:v>C3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'Y Locations'!$N$71:$N$103</c:f>
              <c:numCache>
                <c:formatCode>0</c:formatCode>
                <c:ptCount val="33"/>
                <c:pt idx="0">
                  <c:v>66.018940647044516</c:v>
                </c:pt>
                <c:pt idx="1">
                  <c:v>67.019232546825592</c:v>
                </c:pt>
                <c:pt idx="2">
                  <c:v>68.019524446606667</c:v>
                </c:pt>
                <c:pt idx="3">
                  <c:v>69.019816346387742</c:v>
                </c:pt>
                <c:pt idx="4">
                  <c:v>70.020104192005192</c:v>
                </c:pt>
                <c:pt idx="5">
                  <c:v>71.020396091786267</c:v>
                </c:pt>
                <c:pt idx="6">
                  <c:v>72.020692045730968</c:v>
                </c:pt>
                <c:pt idx="7">
                  <c:v>73.020983945512043</c:v>
                </c:pt>
                <c:pt idx="8">
                  <c:v>74.021275845293118</c:v>
                </c:pt>
                <c:pt idx="9">
                  <c:v>75.021563690910568</c:v>
                </c:pt>
                <c:pt idx="10">
                  <c:v>76.021855590691644</c:v>
                </c:pt>
                <c:pt idx="11">
                  <c:v>77.022151544636344</c:v>
                </c:pt>
                <c:pt idx="12">
                  <c:v>78.022443444417405</c:v>
                </c:pt>
                <c:pt idx="13">
                  <c:v>79.022731290034869</c:v>
                </c:pt>
                <c:pt idx="14">
                  <c:v>80.023019135652319</c:v>
                </c:pt>
                <c:pt idx="15">
                  <c:v>81.023311035433395</c:v>
                </c:pt>
                <c:pt idx="16">
                  <c:v>82.02360293521447</c:v>
                </c:pt>
                <c:pt idx="17">
                  <c:v>83.02389888915917</c:v>
                </c:pt>
                <c:pt idx="18">
                  <c:v>84.024190788940231</c:v>
                </c:pt>
                <c:pt idx="19">
                  <c:v>85.024474580394056</c:v>
                </c:pt>
                <c:pt idx="20">
                  <c:v>86.024770534338757</c:v>
                </c:pt>
                <c:pt idx="21">
                  <c:v>87.025062434119846</c:v>
                </c:pt>
                <c:pt idx="22">
                  <c:v>88.025346225573657</c:v>
                </c:pt>
                <c:pt idx="23">
                  <c:v>89.025638125354732</c:v>
                </c:pt>
                <c:pt idx="24">
                  <c:v>90.025930025135793</c:v>
                </c:pt>
                <c:pt idx="25">
                  <c:v>91.026221924916882</c:v>
                </c:pt>
                <c:pt idx="26">
                  <c:v>92.026517878861583</c:v>
                </c:pt>
                <c:pt idx="27">
                  <c:v>93.026809778642658</c:v>
                </c:pt>
                <c:pt idx="28">
                  <c:v>94.027101678423733</c:v>
                </c:pt>
                <c:pt idx="29">
                  <c:v>95.027385469877558</c:v>
                </c:pt>
                <c:pt idx="30">
                  <c:v>96.02768547798587</c:v>
                </c:pt>
                <c:pt idx="31">
                  <c:v>97.027969269439708</c:v>
                </c:pt>
                <c:pt idx="32">
                  <c:v>98.028265223384409</c:v>
                </c:pt>
              </c:numCache>
            </c:numRef>
          </c:xVal>
          <c:yVal>
            <c:numRef>
              <c:f>'Y Locations'!$P$71:$P$103</c:f>
              <c:numCache>
                <c:formatCode>0</c:formatCode>
                <c:ptCount val="33"/>
                <c:pt idx="0">
                  <c:v>13.15772727264175</c:v>
                </c:pt>
                <c:pt idx="1">
                  <c:v>-27.482272727354484</c:v>
                </c:pt>
                <c:pt idx="2">
                  <c:v>27.417727272649017</c:v>
                </c:pt>
                <c:pt idx="3">
                  <c:v>-10.342272727370982</c:v>
                </c:pt>
                <c:pt idx="4">
                  <c:v>-8.5422727273680721</c:v>
                </c:pt>
                <c:pt idx="5">
                  <c:v>10.057727272624106</c:v>
                </c:pt>
                <c:pt idx="6">
                  <c:v>2.9577272726442061</c:v>
                </c:pt>
                <c:pt idx="7">
                  <c:v>-8.0822727273641704</c:v>
                </c:pt>
                <c:pt idx="8">
                  <c:v>-12.982272727356303</c:v>
                </c:pt>
                <c:pt idx="9">
                  <c:v>-8.8422727273496093</c:v>
                </c:pt>
                <c:pt idx="10">
                  <c:v>12.057727272633656</c:v>
                </c:pt>
                <c:pt idx="11">
                  <c:v>-3.6422727273759392</c:v>
                </c:pt>
                <c:pt idx="12">
                  <c:v>-3.4422727273692999</c:v>
                </c:pt>
                <c:pt idx="13">
                  <c:v>1.3177272726352385</c:v>
                </c:pt>
                <c:pt idx="14">
                  <c:v>-9.4822727273538021</c:v>
                </c:pt>
                <c:pt idx="15">
                  <c:v>6.4577272726467072</c:v>
                </c:pt>
                <c:pt idx="16">
                  <c:v>-7.4422727273599776</c:v>
                </c:pt>
                <c:pt idx="17">
                  <c:v>22.557727272641159</c:v>
                </c:pt>
                <c:pt idx="18">
                  <c:v>-5.9422727273670262</c:v>
                </c:pt>
                <c:pt idx="19">
                  <c:v>-9.5422727273728469</c:v>
                </c:pt>
                <c:pt idx="20">
                  <c:v>-8.3822727273741293</c:v>
                </c:pt>
                <c:pt idx="21">
                  <c:v>11.45772727264216</c:v>
                </c:pt>
                <c:pt idx="22">
                  <c:v>16.757727272647571</c:v>
                </c:pt>
                <c:pt idx="23">
                  <c:v>-3.2422727273626606</c:v>
                </c:pt>
                <c:pt idx="24">
                  <c:v>4.1577272726271985</c:v>
                </c:pt>
                <c:pt idx="25">
                  <c:v>4.317727272649563</c:v>
                </c:pt>
                <c:pt idx="26">
                  <c:v>6.317727272630691</c:v>
                </c:pt>
                <c:pt idx="27">
                  <c:v>12.657727272625152</c:v>
                </c:pt>
                <c:pt idx="28">
                  <c:v>-10.18227272737704</c:v>
                </c:pt>
                <c:pt idx="29">
                  <c:v>-0.24227272737675776</c:v>
                </c:pt>
                <c:pt idx="30">
                  <c:v>-0.88227272735252882</c:v>
                </c:pt>
                <c:pt idx="31">
                  <c:v>14.017727272630509</c:v>
                </c:pt>
                <c:pt idx="32">
                  <c:v>0.91772727265038156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6FC-4CA8-A31C-EA60AD9D5668}"/>
            </c:ext>
          </c:extLst>
        </c:ser>
        <c:ser>
          <c:idx val="3"/>
          <c:order val="3"/>
          <c:tx>
            <c:v>C4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'Y Locations'!$N$104:$N$136</c:f>
              <c:numCache>
                <c:formatCode>0</c:formatCode>
                <c:ptCount val="33"/>
                <c:pt idx="0">
                  <c:v>99.028557123165484</c:v>
                </c:pt>
                <c:pt idx="1">
                  <c:v>100.02885307711018</c:v>
                </c:pt>
                <c:pt idx="2">
                  <c:v>101.029136868564</c:v>
                </c:pt>
                <c:pt idx="3">
                  <c:v>102.02942471418145</c:v>
                </c:pt>
                <c:pt idx="4">
                  <c:v>103.02972066812616</c:v>
                </c:pt>
                <c:pt idx="5">
                  <c:v>104.03000851374361</c:v>
                </c:pt>
                <c:pt idx="6">
                  <c:v>105.03030446768831</c:v>
                </c:pt>
                <c:pt idx="7">
                  <c:v>106.03059636746937</c:v>
                </c:pt>
                <c:pt idx="8">
                  <c:v>107.03088826725046</c:v>
                </c:pt>
                <c:pt idx="9">
                  <c:v>108.0311761128679</c:v>
                </c:pt>
                <c:pt idx="10">
                  <c:v>109.0314720668126</c:v>
                </c:pt>
                <c:pt idx="11">
                  <c:v>110.03176396659369</c:v>
                </c:pt>
                <c:pt idx="12">
                  <c:v>111.03205181221114</c:v>
                </c:pt>
                <c:pt idx="13">
                  <c:v>112.03234776615584</c:v>
                </c:pt>
                <c:pt idx="14">
                  <c:v>113.03263966593691</c:v>
                </c:pt>
                <c:pt idx="15">
                  <c:v>114.03292751155436</c:v>
                </c:pt>
                <c:pt idx="16">
                  <c:v>115.03321941133542</c:v>
                </c:pt>
                <c:pt idx="17">
                  <c:v>116.03351131111651</c:v>
                </c:pt>
                <c:pt idx="18">
                  <c:v>117.03379915673395</c:v>
                </c:pt>
                <c:pt idx="19">
                  <c:v>118.03409105651504</c:v>
                </c:pt>
                <c:pt idx="20">
                  <c:v>119.0343829562961</c:v>
                </c:pt>
                <c:pt idx="21">
                  <c:v>120.03467485607719</c:v>
                </c:pt>
                <c:pt idx="22">
                  <c:v>121.03496675585825</c:v>
                </c:pt>
                <c:pt idx="23">
                  <c:v>122.03524649314845</c:v>
                </c:pt>
                <c:pt idx="24">
                  <c:v>123.03554650125677</c:v>
                </c:pt>
                <c:pt idx="25">
                  <c:v>124.03584245520148</c:v>
                </c:pt>
                <c:pt idx="26">
                  <c:v>125.03613030081893</c:v>
                </c:pt>
                <c:pt idx="27">
                  <c:v>126.03641814643638</c:v>
                </c:pt>
                <c:pt idx="28">
                  <c:v>127.0367181545447</c:v>
                </c:pt>
                <c:pt idx="29">
                  <c:v>128.03728857536689</c:v>
                </c:pt>
                <c:pt idx="30">
                  <c:v>128</c:v>
                </c:pt>
                <c:pt idx="31">
                  <c:v>129</c:v>
                </c:pt>
                <c:pt idx="32">
                  <c:v>130</c:v>
                </c:pt>
              </c:numCache>
            </c:numRef>
          </c:xVal>
          <c:yVal>
            <c:numRef>
              <c:f>'Y Locations'!$P$104:$P$136</c:f>
              <c:numCache>
                <c:formatCode>0</c:formatCode>
                <c:ptCount val="33"/>
                <c:pt idx="0">
                  <c:v>1.817727272623415</c:v>
                </c:pt>
                <c:pt idx="1">
                  <c:v>-33.482272727354712</c:v>
                </c:pt>
                <c:pt idx="2">
                  <c:v>19.41772727263924</c:v>
                </c:pt>
                <c:pt idx="3">
                  <c:v>-14.142272727355021</c:v>
                </c:pt>
                <c:pt idx="4">
                  <c:v>17.557727272645707</c:v>
                </c:pt>
                <c:pt idx="5">
                  <c:v>-2.3822727273739019</c:v>
                </c:pt>
                <c:pt idx="6">
                  <c:v>10.457727272637385</c:v>
                </c:pt>
                <c:pt idx="7">
                  <c:v>-1.9422727273763485</c:v>
                </c:pt>
                <c:pt idx="8">
                  <c:v>29.057727272629563</c:v>
                </c:pt>
                <c:pt idx="9">
                  <c:v>-19.742272727370391</c:v>
                </c:pt>
                <c:pt idx="10">
                  <c:v>1.5577272726261526</c:v>
                </c:pt>
                <c:pt idx="11">
                  <c:v>11.617727272636102</c:v>
                </c:pt>
                <c:pt idx="12">
                  <c:v>11.717727272639422</c:v>
                </c:pt>
                <c:pt idx="13">
                  <c:v>-3.2422727273626606</c:v>
                </c:pt>
                <c:pt idx="14">
                  <c:v>13.15772727264175</c:v>
                </c:pt>
                <c:pt idx="15">
                  <c:v>-3.9422727273574765</c:v>
                </c:pt>
                <c:pt idx="16">
                  <c:v>-0.48227272736767191</c:v>
                </c:pt>
                <c:pt idx="17">
                  <c:v>1.1577272726412957</c:v>
                </c:pt>
                <c:pt idx="18">
                  <c:v>-1.8422727273730288</c:v>
                </c:pt>
                <c:pt idx="19">
                  <c:v>12.457727272646935</c:v>
                </c:pt>
                <c:pt idx="20">
                  <c:v>2.8177272726281899</c:v>
                </c:pt>
                <c:pt idx="21">
                  <c:v>-3.8422727273541568</c:v>
                </c:pt>
                <c:pt idx="22">
                  <c:v>5.4177272726292358</c:v>
                </c:pt>
                <c:pt idx="23">
                  <c:v>-8.1122727273736928</c:v>
                </c:pt>
                <c:pt idx="24">
                  <c:v>1.0877272726474985</c:v>
                </c:pt>
                <c:pt idx="25">
                  <c:v>-2.6422727273711644</c:v>
                </c:pt>
                <c:pt idx="26">
                  <c:v>-18.14227272737412</c:v>
                </c:pt>
                <c:pt idx="27">
                  <c:v>19.51772727264256</c:v>
                </c:pt>
                <c:pt idx="28">
                  <c:v>-63.182272727374311</c:v>
                </c:pt>
                <c:pt idx="29">
                  <c:v>62.357727272626562</c:v>
                </c:pt>
                <c:pt idx="30">
                  <c:v>25.357727272648845</c:v>
                </c:pt>
                <c:pt idx="31">
                  <c:v>5.7177272726391948</c:v>
                </c:pt>
                <c:pt idx="32">
                  <c:v>-17.082272727350301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6FC-4CA8-A31C-EA60AD9D5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5257552"/>
        <c:axId val="1785258032"/>
      </c:scatterChart>
      <c:valAx>
        <c:axId val="178525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5258032"/>
        <c:crosses val="autoZero"/>
        <c:crossBetween val="midCat"/>
      </c:valAx>
      <c:valAx>
        <c:axId val="178525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5257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371474</xdr:colOff>
      <xdr:row>24</xdr:row>
      <xdr:rowOff>76200</xdr:rowOff>
    </xdr:from>
    <xdr:to>
      <xdr:col>34</xdr:col>
      <xdr:colOff>295275</xdr:colOff>
      <xdr:row>38</xdr:row>
      <xdr:rowOff>152400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B6824B0F-780E-9876-CD28-8D92E35EBE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333375</xdr:colOff>
      <xdr:row>5</xdr:row>
      <xdr:rowOff>71437</xdr:rowOff>
    </xdr:from>
    <xdr:to>
      <xdr:col>34</xdr:col>
      <xdr:colOff>333375</xdr:colOff>
      <xdr:row>24</xdr:row>
      <xdr:rowOff>85725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3BD730AB-02B5-5B16-79D7-5D2A6847C26B}"/>
            </a:ext>
          </a:extLst>
        </xdr:cNvPr>
        <xdr:cNvGrpSpPr/>
      </xdr:nvGrpSpPr>
      <xdr:grpSpPr>
        <a:xfrm>
          <a:off x="11306175" y="1023937"/>
          <a:ext cx="9753600" cy="3633788"/>
          <a:chOff x="9324975" y="842962"/>
          <a:chExt cx="9753600" cy="3633788"/>
        </a:xfrm>
      </xdr:grpSpPr>
      <xdr:grpSp>
        <xdr:nvGrpSpPr>
          <xdr:cNvPr id="11" name="Group 10">
            <a:extLst>
              <a:ext uri="{FF2B5EF4-FFF2-40B4-BE49-F238E27FC236}">
                <a16:creationId xmlns:a16="http://schemas.microsoft.com/office/drawing/2014/main" id="{3E628088-BF24-E022-E463-347DDB67257C}"/>
              </a:ext>
            </a:extLst>
          </xdr:cNvPr>
          <xdr:cNvGrpSpPr/>
        </xdr:nvGrpSpPr>
        <xdr:grpSpPr>
          <a:xfrm>
            <a:off x="9324975" y="842962"/>
            <a:ext cx="9753600" cy="3633788"/>
            <a:chOff x="9324975" y="842962"/>
            <a:chExt cx="9753600" cy="3633788"/>
          </a:xfrm>
        </xdr:grpSpPr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2179D4BF-4FE3-D898-0D19-27B0A768F612}"/>
                </a:ext>
              </a:extLst>
            </xdr:cNvPr>
            <xdr:cNvGraphicFramePr/>
          </xdr:nvGraphicFramePr>
          <xdr:xfrm>
            <a:off x="9324975" y="842962"/>
            <a:ext cx="9753600" cy="29670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grpSp>
          <xdr:nvGrpSpPr>
            <xdr:cNvPr id="3" name="Group 2">
              <a:extLst>
                <a:ext uri="{FF2B5EF4-FFF2-40B4-BE49-F238E27FC236}">
                  <a16:creationId xmlns:a16="http://schemas.microsoft.com/office/drawing/2014/main" id="{B62F9072-E66E-CFDB-DDA7-F577947AAD83}"/>
                </a:ext>
              </a:extLst>
            </xdr:cNvPr>
            <xdr:cNvGrpSpPr/>
          </xdr:nvGrpSpPr>
          <xdr:grpSpPr>
            <a:xfrm>
              <a:off x="9734550" y="1333500"/>
              <a:ext cx="8734425" cy="3143250"/>
              <a:chOff x="8315325" y="1362075"/>
              <a:chExt cx="8734425" cy="3143250"/>
            </a:xfrm>
          </xdr:grpSpPr>
          <xdr:sp macro="" textlink="">
            <xdr:nvSpPr>
              <xdr:cNvPr id="4" name="Rectangle 3">
                <a:extLst>
                  <a:ext uri="{FF2B5EF4-FFF2-40B4-BE49-F238E27FC236}">
                    <a16:creationId xmlns:a16="http://schemas.microsoft.com/office/drawing/2014/main" id="{685D3A9F-08D9-754E-4CD0-1CCFCE5D09FD}"/>
                  </a:ext>
                </a:extLst>
              </xdr:cNvPr>
              <xdr:cNvSpPr/>
            </xdr:nvSpPr>
            <xdr:spPr>
              <a:xfrm>
                <a:off x="8315325" y="3952875"/>
                <a:ext cx="2819400" cy="266700"/>
              </a:xfrm>
              <a:prstGeom prst="rect">
                <a:avLst/>
              </a:prstGeom>
              <a:solidFill>
                <a:schemeClr val="accent4">
                  <a:lumMod val="40000"/>
                  <a:lumOff val="60000"/>
                </a:schemeClr>
              </a:solidFill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r>
                  <a:rPr lang="en-US" sz="1100">
                    <a:solidFill>
                      <a:sysClr val="windowText" lastClr="000000"/>
                    </a:solidFill>
                  </a:rPr>
                  <a:t>Tuning</a:t>
                </a:r>
                <a:r>
                  <a:rPr lang="en-US" sz="1100"/>
                  <a:t> </a:t>
                </a:r>
                <a:r>
                  <a:rPr lang="en-US" sz="1100">
                    <a:solidFill>
                      <a:sysClr val="windowText" lastClr="000000"/>
                    </a:solidFill>
                  </a:rPr>
                  <a:t>fixture</a:t>
                </a:r>
              </a:p>
            </xdr:txBody>
          </xdr:sp>
          <xdr:sp macro="" textlink="">
            <xdr:nvSpPr>
              <xdr:cNvPr id="5" name="Rectangle 4">
                <a:extLst>
                  <a:ext uri="{FF2B5EF4-FFF2-40B4-BE49-F238E27FC236}">
                    <a16:creationId xmlns:a16="http://schemas.microsoft.com/office/drawing/2014/main" id="{A05E5098-07C5-46A3-92E6-EEF86F7939C3}"/>
                  </a:ext>
                </a:extLst>
              </xdr:cNvPr>
              <xdr:cNvSpPr/>
            </xdr:nvSpPr>
            <xdr:spPr>
              <a:xfrm>
                <a:off x="11134725" y="3962400"/>
                <a:ext cx="2819400" cy="266700"/>
              </a:xfrm>
              <a:prstGeom prst="rect">
                <a:avLst/>
              </a:prstGeom>
              <a:solidFill>
                <a:schemeClr val="accent4">
                  <a:lumMod val="40000"/>
                  <a:lumOff val="60000"/>
                </a:schemeClr>
              </a:solidFill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6" name="Rectangle 5">
                <a:extLst>
                  <a:ext uri="{FF2B5EF4-FFF2-40B4-BE49-F238E27FC236}">
                    <a16:creationId xmlns:a16="http://schemas.microsoft.com/office/drawing/2014/main" id="{7B96D70A-A52D-458E-A4CA-A1337B05C052}"/>
                  </a:ext>
                </a:extLst>
              </xdr:cNvPr>
              <xdr:cNvSpPr/>
            </xdr:nvSpPr>
            <xdr:spPr>
              <a:xfrm>
                <a:off x="13963650" y="3962400"/>
                <a:ext cx="3086100" cy="266700"/>
              </a:xfrm>
              <a:prstGeom prst="rect">
                <a:avLst/>
              </a:prstGeom>
              <a:solidFill>
                <a:schemeClr val="accent4">
                  <a:lumMod val="40000"/>
                  <a:lumOff val="60000"/>
                </a:schemeClr>
              </a:solidFill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7" name="Rectangle 6">
                <a:extLst>
                  <a:ext uri="{FF2B5EF4-FFF2-40B4-BE49-F238E27FC236}">
                    <a16:creationId xmlns:a16="http://schemas.microsoft.com/office/drawing/2014/main" id="{E14BCAC4-8497-4553-A820-C349BC068EF5}"/>
                  </a:ext>
                </a:extLst>
              </xdr:cNvPr>
              <xdr:cNvSpPr/>
            </xdr:nvSpPr>
            <xdr:spPr>
              <a:xfrm>
                <a:off x="8315325" y="3676650"/>
                <a:ext cx="2105025" cy="266700"/>
              </a:xfrm>
              <a:prstGeom prst="rect">
                <a:avLst/>
              </a:prstGeom>
              <a:solidFill>
                <a:schemeClr val="accent3">
                  <a:lumMod val="20000"/>
                  <a:lumOff val="80000"/>
                </a:schemeClr>
              </a:solidFill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r>
                  <a:rPr lang="en-US" sz="1100">
                    <a:solidFill>
                      <a:sysClr val="windowText" lastClr="000000"/>
                    </a:solidFill>
                  </a:rPr>
                  <a:t>Carrier</a:t>
                </a:r>
              </a:p>
            </xdr:txBody>
          </xdr:sp>
          <xdr:sp macro="" textlink="">
            <xdr:nvSpPr>
              <xdr:cNvPr id="8" name="Rectangle 7">
                <a:extLst>
                  <a:ext uri="{FF2B5EF4-FFF2-40B4-BE49-F238E27FC236}">
                    <a16:creationId xmlns:a16="http://schemas.microsoft.com/office/drawing/2014/main" id="{25D60A97-F7DC-418F-8762-752E0E9DAF85}"/>
                  </a:ext>
                </a:extLst>
              </xdr:cNvPr>
              <xdr:cNvSpPr/>
            </xdr:nvSpPr>
            <xdr:spPr>
              <a:xfrm>
                <a:off x="10420350" y="3686175"/>
                <a:ext cx="2152649" cy="266700"/>
              </a:xfrm>
              <a:prstGeom prst="rect">
                <a:avLst/>
              </a:prstGeom>
              <a:solidFill>
                <a:schemeClr val="accent3">
                  <a:lumMod val="20000"/>
                  <a:lumOff val="80000"/>
                </a:schemeClr>
              </a:solidFill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9" name="Rectangle 8">
                <a:extLst>
                  <a:ext uri="{FF2B5EF4-FFF2-40B4-BE49-F238E27FC236}">
                    <a16:creationId xmlns:a16="http://schemas.microsoft.com/office/drawing/2014/main" id="{7CBFBFF3-8C3F-4C19-9D8B-888A235E524B}"/>
                  </a:ext>
                </a:extLst>
              </xdr:cNvPr>
              <xdr:cNvSpPr/>
            </xdr:nvSpPr>
            <xdr:spPr>
              <a:xfrm>
                <a:off x="12592050" y="3695700"/>
                <a:ext cx="2143125" cy="266700"/>
              </a:xfrm>
              <a:prstGeom prst="rect">
                <a:avLst/>
              </a:prstGeom>
              <a:solidFill>
                <a:schemeClr val="accent3">
                  <a:lumMod val="20000"/>
                  <a:lumOff val="80000"/>
                </a:schemeClr>
              </a:solidFill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cxnSp macro="">
            <xdr:nvCxnSpPr>
              <xdr:cNvPr id="12" name="Straight Connector 11">
                <a:extLst>
                  <a:ext uri="{FF2B5EF4-FFF2-40B4-BE49-F238E27FC236}">
                    <a16:creationId xmlns:a16="http://schemas.microsoft.com/office/drawing/2014/main" id="{9D67D73E-F198-C7A2-B8C3-A1D8200BD356}"/>
                  </a:ext>
                </a:extLst>
              </xdr:cNvPr>
              <xdr:cNvCxnSpPr/>
            </xdr:nvCxnSpPr>
            <xdr:spPr>
              <a:xfrm>
                <a:off x="12573000" y="1390650"/>
                <a:ext cx="19050" cy="3114675"/>
              </a:xfrm>
              <a:prstGeom prst="line">
                <a:avLst/>
              </a:prstGeom>
              <a:ln>
                <a:prstDash val="dashDot"/>
              </a:ln>
            </xdr:spPr>
            <xdr:style>
              <a:lnRef idx="2">
                <a:schemeClr val="dk1"/>
              </a:lnRef>
              <a:fillRef idx="0">
                <a:schemeClr val="dk1"/>
              </a:fillRef>
              <a:effectRef idx="1">
                <a:schemeClr val="dk1"/>
              </a:effectRef>
              <a:fontRef idx="minor">
                <a:schemeClr val="tx1"/>
              </a:fontRef>
            </xdr:style>
          </xdr:cxnSp>
          <xdr:cxnSp macro="">
            <xdr:nvCxnSpPr>
              <xdr:cNvPr id="13" name="Straight Connector 12">
                <a:extLst>
                  <a:ext uri="{FF2B5EF4-FFF2-40B4-BE49-F238E27FC236}">
                    <a16:creationId xmlns:a16="http://schemas.microsoft.com/office/drawing/2014/main" id="{51C8A069-9F5D-410E-B37E-93C2BB9AB492}"/>
                  </a:ext>
                </a:extLst>
              </xdr:cNvPr>
              <xdr:cNvCxnSpPr/>
            </xdr:nvCxnSpPr>
            <xdr:spPr>
              <a:xfrm>
                <a:off x="10401300" y="1409700"/>
                <a:ext cx="19050" cy="3019425"/>
              </a:xfrm>
              <a:prstGeom prst="line">
                <a:avLst/>
              </a:prstGeom>
              <a:ln>
                <a:prstDash val="dashDot"/>
              </a:ln>
            </xdr:spPr>
            <xdr:style>
              <a:lnRef idx="2">
                <a:schemeClr val="dk1"/>
              </a:lnRef>
              <a:fillRef idx="0">
                <a:schemeClr val="dk1"/>
              </a:fillRef>
              <a:effectRef idx="1">
                <a:schemeClr val="dk1"/>
              </a:effectRef>
              <a:fontRef idx="minor">
                <a:schemeClr val="tx1"/>
              </a:fontRef>
            </xdr:style>
          </xdr:cxnSp>
          <xdr:cxnSp macro="">
            <xdr:nvCxnSpPr>
              <xdr:cNvPr id="14" name="Straight Connector 13">
                <a:extLst>
                  <a:ext uri="{FF2B5EF4-FFF2-40B4-BE49-F238E27FC236}">
                    <a16:creationId xmlns:a16="http://schemas.microsoft.com/office/drawing/2014/main" id="{7B53CD35-7223-4005-8414-D0BFDFFFA9BC}"/>
                  </a:ext>
                </a:extLst>
              </xdr:cNvPr>
              <xdr:cNvCxnSpPr/>
            </xdr:nvCxnSpPr>
            <xdr:spPr>
              <a:xfrm>
                <a:off x="14716125" y="1362075"/>
                <a:ext cx="28575" cy="3076575"/>
              </a:xfrm>
              <a:prstGeom prst="line">
                <a:avLst/>
              </a:prstGeom>
              <a:ln>
                <a:prstDash val="dashDot"/>
              </a:ln>
            </xdr:spPr>
            <xdr:style>
              <a:lnRef idx="2">
                <a:schemeClr val="dk1"/>
              </a:lnRef>
              <a:fillRef idx="0">
                <a:schemeClr val="dk1"/>
              </a:fillRef>
              <a:effectRef idx="1">
                <a:schemeClr val="dk1"/>
              </a:effectRef>
              <a:fontRef idx="minor">
                <a:schemeClr val="tx1"/>
              </a:fontRef>
            </xdr:style>
          </xdr:cxnSp>
        </xdr:grpSp>
      </xdr:grpSp>
      <xdr:sp macro="" textlink="">
        <xdr:nvSpPr>
          <xdr:cNvPr id="17" name="Rectangle 16">
            <a:extLst>
              <a:ext uri="{FF2B5EF4-FFF2-40B4-BE49-F238E27FC236}">
                <a16:creationId xmlns:a16="http://schemas.microsoft.com/office/drawing/2014/main" id="{E936814C-F877-45B8-BB6E-7636071E043D}"/>
              </a:ext>
            </a:extLst>
          </xdr:cNvPr>
          <xdr:cNvSpPr/>
        </xdr:nvSpPr>
        <xdr:spPr>
          <a:xfrm>
            <a:off x="16154401" y="3657600"/>
            <a:ext cx="2314574" cy="266700"/>
          </a:xfrm>
          <a:prstGeom prst="rect">
            <a:avLst/>
          </a:prstGeom>
          <a:solidFill>
            <a:schemeClr val="accent3">
              <a:lumMod val="20000"/>
              <a:lumOff val="8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4C22F-6893-4003-A2B6-B3CA7BD1D3F6}">
  <dimension ref="D2:O135"/>
  <sheetViews>
    <sheetView topLeftCell="A34" zoomScaleNormal="100" workbookViewId="0">
      <selection activeCell="D4" sqref="D4"/>
    </sheetView>
  </sheetViews>
  <sheetFormatPr defaultRowHeight="15" x14ac:dyDescent="0.25"/>
  <cols>
    <col min="4" max="5" width="9.28515625" bestFit="1" customWidth="1"/>
    <col min="6" max="6" width="9.5703125" bestFit="1" customWidth="1"/>
    <col min="10" max="10" width="9.5703125" bestFit="1" customWidth="1"/>
    <col min="11" max="12" width="9.28515625" bestFit="1" customWidth="1"/>
    <col min="13" max="13" width="9.5703125" bestFit="1" customWidth="1"/>
  </cols>
  <sheetData>
    <row r="2" spans="4:15" x14ac:dyDescent="0.25">
      <c r="D2" s="2" t="s">
        <v>3</v>
      </c>
      <c r="H2" s="2" t="s">
        <v>4</v>
      </c>
      <c r="L2" s="2" t="s">
        <v>5</v>
      </c>
    </row>
    <row r="3" spans="4:15" x14ac:dyDescent="0.25">
      <c r="D3" s="1" t="s">
        <v>0</v>
      </c>
      <c r="E3" s="1" t="s">
        <v>1</v>
      </c>
      <c r="F3" s="1" t="s">
        <v>2</v>
      </c>
      <c r="H3" s="1" t="s">
        <v>0</v>
      </c>
      <c r="I3" s="1" t="s">
        <v>1</v>
      </c>
      <c r="J3" s="1" t="s">
        <v>2</v>
      </c>
    </row>
    <row r="4" spans="4:15" x14ac:dyDescent="0.25">
      <c r="D4" s="3">
        <v>68.020200000000003</v>
      </c>
      <c r="E4" s="3">
        <v>224.0001</v>
      </c>
      <c r="F4" s="3">
        <v>13.058199999999999</v>
      </c>
      <c r="H4" s="3">
        <v>86.984300000000005</v>
      </c>
      <c r="I4" s="3">
        <v>224.02600000000001</v>
      </c>
      <c r="J4" s="3">
        <v>13.013999999999999</v>
      </c>
      <c r="L4">
        <f t="shared" ref="L4:L35" si="0">H4-D4</f>
        <v>18.964100000000002</v>
      </c>
      <c r="M4">
        <f>STDEV(L4:L135)</f>
        <v>1.3114804269403556E-2</v>
      </c>
      <c r="O4" s="3">
        <f>AVERAGE(D4,H4)-77.5</f>
        <v>2.250000000003638E-3</v>
      </c>
    </row>
    <row r="5" spans="4:15" x14ac:dyDescent="0.25">
      <c r="D5" s="3">
        <v>67.878399999999999</v>
      </c>
      <c r="E5" s="3">
        <v>223.99789999999999</v>
      </c>
      <c r="F5" s="3">
        <v>37.723300000000002</v>
      </c>
      <c r="H5" s="3">
        <v>86.8416</v>
      </c>
      <c r="I5" s="3">
        <v>224.02420000000001</v>
      </c>
      <c r="J5" s="3">
        <v>37.677500000000002</v>
      </c>
      <c r="L5" s="3">
        <f t="shared" si="0"/>
        <v>18.963200000000001</v>
      </c>
      <c r="O5" s="3">
        <f t="shared" ref="O5:O68" si="1">AVERAGE(D5,H5)-77.5</f>
        <v>-0.14000000000000057</v>
      </c>
    </row>
    <row r="6" spans="4:15" x14ac:dyDescent="0.25">
      <c r="D6" s="3">
        <v>67.900999999999996</v>
      </c>
      <c r="E6" s="3">
        <v>223.99420000000001</v>
      </c>
      <c r="F6" s="3">
        <v>62.395600000000002</v>
      </c>
      <c r="H6" s="3">
        <v>86.978300000000004</v>
      </c>
      <c r="I6" s="3">
        <v>224.0256</v>
      </c>
      <c r="J6" s="3">
        <v>62.344499999999996</v>
      </c>
      <c r="L6" s="3">
        <f t="shared" si="0"/>
        <v>19.077300000000008</v>
      </c>
      <c r="O6" s="3">
        <f t="shared" si="1"/>
        <v>-6.0349999999999682E-2</v>
      </c>
    </row>
    <row r="7" spans="4:15" x14ac:dyDescent="0.25">
      <c r="D7" s="3">
        <v>67.9876</v>
      </c>
      <c r="E7" s="3">
        <v>223.99700000000001</v>
      </c>
      <c r="F7" s="3">
        <v>87.052999999999997</v>
      </c>
      <c r="H7" s="3">
        <v>86.931799999999996</v>
      </c>
      <c r="I7" s="3">
        <v>224.02340000000001</v>
      </c>
      <c r="J7" s="3">
        <v>87.008399999999995</v>
      </c>
      <c r="L7" s="3">
        <f t="shared" si="0"/>
        <v>18.944199999999995</v>
      </c>
      <c r="O7" s="3">
        <f t="shared" si="1"/>
        <v>-4.0300000000002001E-2</v>
      </c>
    </row>
    <row r="8" spans="4:15" x14ac:dyDescent="0.25">
      <c r="D8" s="3">
        <v>67.865600000000001</v>
      </c>
      <c r="E8" s="3">
        <v>223.99690000000001</v>
      </c>
      <c r="F8" s="3">
        <v>111.7197</v>
      </c>
      <c r="H8" s="3">
        <v>86.834900000000005</v>
      </c>
      <c r="I8" s="3">
        <v>224.02510000000001</v>
      </c>
      <c r="J8" s="3">
        <v>111.6717</v>
      </c>
      <c r="L8" s="3">
        <f t="shared" si="0"/>
        <v>18.969300000000004</v>
      </c>
      <c r="O8" s="3">
        <f t="shared" si="1"/>
        <v>-0.14974999999999739</v>
      </c>
    </row>
    <row r="9" spans="4:15" x14ac:dyDescent="0.25">
      <c r="D9" s="3">
        <v>67.750500000000002</v>
      </c>
      <c r="E9" s="3">
        <v>223.99549999999999</v>
      </c>
      <c r="F9" s="3">
        <v>136.38740000000001</v>
      </c>
      <c r="H9" s="3">
        <v>86.717200000000005</v>
      </c>
      <c r="I9" s="3">
        <v>224.02189999999999</v>
      </c>
      <c r="J9" s="3">
        <v>136.33580000000001</v>
      </c>
      <c r="L9" s="3">
        <f t="shared" si="0"/>
        <v>18.966700000000003</v>
      </c>
      <c r="O9" s="3">
        <f t="shared" si="1"/>
        <v>-0.26614999999999611</v>
      </c>
    </row>
    <row r="10" spans="4:15" x14ac:dyDescent="0.25">
      <c r="D10" s="3">
        <v>67.793499999999995</v>
      </c>
      <c r="E10" s="3">
        <v>223.99610000000001</v>
      </c>
      <c r="F10" s="3">
        <v>161.0497</v>
      </c>
      <c r="H10" s="3">
        <v>86.741699999999994</v>
      </c>
      <c r="I10" s="3">
        <v>224.023</v>
      </c>
      <c r="J10" s="3">
        <v>161.0026</v>
      </c>
      <c r="L10" s="3">
        <f t="shared" si="0"/>
        <v>18.9482</v>
      </c>
      <c r="O10" s="3">
        <f t="shared" si="1"/>
        <v>-0.2324000000000126</v>
      </c>
    </row>
    <row r="11" spans="4:15" x14ac:dyDescent="0.25">
      <c r="D11" s="3">
        <v>67.822400000000002</v>
      </c>
      <c r="E11" s="3">
        <v>223.99549999999999</v>
      </c>
      <c r="F11" s="3">
        <v>185.7166</v>
      </c>
      <c r="H11" s="3">
        <v>86.791399999999996</v>
      </c>
      <c r="I11" s="3">
        <v>224.0222</v>
      </c>
      <c r="J11" s="3">
        <v>185.66839999999999</v>
      </c>
      <c r="L11" s="3">
        <f t="shared" si="0"/>
        <v>18.968999999999994</v>
      </c>
      <c r="O11" s="3">
        <f t="shared" si="1"/>
        <v>-0.19310000000000116</v>
      </c>
    </row>
    <row r="12" spans="4:15" x14ac:dyDescent="0.25">
      <c r="D12" s="3">
        <v>67.828599999999994</v>
      </c>
      <c r="E12" s="3">
        <v>223.9967</v>
      </c>
      <c r="F12" s="3">
        <v>210.3801</v>
      </c>
      <c r="H12" s="3">
        <v>86.813100000000006</v>
      </c>
      <c r="I12" s="3">
        <v>224.02289999999999</v>
      </c>
      <c r="J12" s="3">
        <v>210.33420000000001</v>
      </c>
      <c r="L12" s="3">
        <f t="shared" si="0"/>
        <v>18.984500000000011</v>
      </c>
      <c r="O12" s="3">
        <f t="shared" si="1"/>
        <v>-0.17914999999999281</v>
      </c>
    </row>
    <row r="13" spans="4:15" x14ac:dyDescent="0.25">
      <c r="D13" s="3">
        <v>67.876999999999995</v>
      </c>
      <c r="E13" s="3">
        <v>223.9973</v>
      </c>
      <c r="F13" s="3">
        <v>235.0454</v>
      </c>
      <c r="H13" s="3">
        <v>86.857399999999998</v>
      </c>
      <c r="I13" s="3">
        <v>224.02619999999999</v>
      </c>
      <c r="J13" s="3">
        <v>234.99959999999999</v>
      </c>
      <c r="L13" s="3">
        <f t="shared" si="0"/>
        <v>18.980400000000003</v>
      </c>
      <c r="O13" s="3">
        <f t="shared" si="1"/>
        <v>-0.13280000000000314</v>
      </c>
    </row>
    <row r="14" spans="4:15" x14ac:dyDescent="0.25">
      <c r="D14" s="3">
        <v>67.926199999999994</v>
      </c>
      <c r="E14" s="3">
        <v>223.99680000000001</v>
      </c>
      <c r="F14" s="3">
        <v>259.709</v>
      </c>
      <c r="H14" s="3">
        <v>86.8977</v>
      </c>
      <c r="I14" s="3">
        <v>224.023</v>
      </c>
      <c r="J14" s="3">
        <v>259.66480000000001</v>
      </c>
      <c r="L14" s="3">
        <f t="shared" si="0"/>
        <v>18.971500000000006</v>
      </c>
      <c r="O14" s="3">
        <f t="shared" si="1"/>
        <v>-8.8050000000009732E-2</v>
      </c>
    </row>
    <row r="15" spans="4:15" x14ac:dyDescent="0.25">
      <c r="D15" s="3">
        <v>67.950800000000001</v>
      </c>
      <c r="E15" s="3">
        <v>223.99709999999999</v>
      </c>
      <c r="F15" s="3">
        <v>284.37540000000001</v>
      </c>
      <c r="H15" s="3">
        <v>86.913899999999998</v>
      </c>
      <c r="I15" s="3">
        <v>224.02629999999999</v>
      </c>
      <c r="J15" s="3">
        <v>284.32990000000001</v>
      </c>
      <c r="L15" s="3">
        <f t="shared" si="0"/>
        <v>18.963099999999997</v>
      </c>
      <c r="O15" s="3">
        <f t="shared" si="1"/>
        <v>-6.7650000000000432E-2</v>
      </c>
    </row>
    <row r="16" spans="4:15" x14ac:dyDescent="0.25">
      <c r="D16" s="3">
        <v>67.912599999999998</v>
      </c>
      <c r="E16" s="3">
        <v>223.99680000000001</v>
      </c>
      <c r="F16" s="3">
        <v>309.03960000000001</v>
      </c>
      <c r="H16" s="3">
        <v>86.882400000000004</v>
      </c>
      <c r="I16" s="3">
        <v>224.02420000000001</v>
      </c>
      <c r="J16" s="3">
        <v>308.9948</v>
      </c>
      <c r="L16" s="3">
        <f t="shared" si="0"/>
        <v>18.969800000000006</v>
      </c>
      <c r="O16" s="3">
        <f t="shared" si="1"/>
        <v>-0.10249999999999204</v>
      </c>
    </row>
    <row r="17" spans="4:15" x14ac:dyDescent="0.25">
      <c r="D17" s="3">
        <v>68.081400000000002</v>
      </c>
      <c r="E17" s="3">
        <v>223.9965</v>
      </c>
      <c r="F17" s="3">
        <v>333.70350000000002</v>
      </c>
      <c r="H17" s="3">
        <v>87.053799999999995</v>
      </c>
      <c r="I17" s="3">
        <v>224.0283</v>
      </c>
      <c r="J17" s="3">
        <v>333.66289999999998</v>
      </c>
      <c r="L17" s="3">
        <f t="shared" si="0"/>
        <v>18.972399999999993</v>
      </c>
      <c r="O17" s="3">
        <f t="shared" si="1"/>
        <v>6.7599999999998772E-2</v>
      </c>
    </row>
    <row r="18" spans="4:15" x14ac:dyDescent="0.25">
      <c r="D18" s="3">
        <v>67.836399999999998</v>
      </c>
      <c r="E18" s="3">
        <v>223.99639999999999</v>
      </c>
      <c r="F18" s="3">
        <v>358.3723</v>
      </c>
      <c r="H18" s="3">
        <v>86.798500000000004</v>
      </c>
      <c r="I18" s="3">
        <v>224.02420000000001</v>
      </c>
      <c r="J18" s="3">
        <v>358.32560000000001</v>
      </c>
      <c r="L18" s="3">
        <f t="shared" si="0"/>
        <v>18.962100000000007</v>
      </c>
      <c r="O18" s="3">
        <f t="shared" si="1"/>
        <v>-0.182549999999992</v>
      </c>
    </row>
    <row r="19" spans="4:15" x14ac:dyDescent="0.25">
      <c r="D19" s="3">
        <v>67.873400000000004</v>
      </c>
      <c r="E19" s="3">
        <v>223.99700000000001</v>
      </c>
      <c r="F19" s="3">
        <v>383.0369</v>
      </c>
      <c r="H19" s="3">
        <v>86.836500000000001</v>
      </c>
      <c r="I19" s="3">
        <v>224.02420000000001</v>
      </c>
      <c r="J19" s="3">
        <v>382.9898</v>
      </c>
      <c r="L19" s="3">
        <f t="shared" si="0"/>
        <v>18.963099999999997</v>
      </c>
      <c r="O19" s="3">
        <f t="shared" si="1"/>
        <v>-0.14504999999999768</v>
      </c>
    </row>
    <row r="20" spans="4:15" x14ac:dyDescent="0.25">
      <c r="D20" s="3">
        <v>67.870099999999994</v>
      </c>
      <c r="E20" s="3">
        <v>223.99629999999999</v>
      </c>
      <c r="F20" s="3">
        <v>407.70190000000002</v>
      </c>
      <c r="H20" s="3">
        <v>86.823400000000007</v>
      </c>
      <c r="I20" s="3">
        <v>224.0256</v>
      </c>
      <c r="J20" s="3">
        <v>407.65600000000001</v>
      </c>
      <c r="L20" s="3">
        <f t="shared" si="0"/>
        <v>18.953300000000013</v>
      </c>
      <c r="O20" s="3">
        <f t="shared" si="1"/>
        <v>-0.15324999999999989</v>
      </c>
    </row>
    <row r="21" spans="4:15" x14ac:dyDescent="0.25">
      <c r="D21" s="3">
        <v>67.906800000000004</v>
      </c>
      <c r="E21" s="3">
        <v>223.99780000000001</v>
      </c>
      <c r="F21" s="3">
        <v>432.36649999999997</v>
      </c>
      <c r="H21" s="3">
        <v>86.858500000000006</v>
      </c>
      <c r="I21" s="3">
        <v>224.0264</v>
      </c>
      <c r="J21" s="3">
        <v>432.3211</v>
      </c>
      <c r="L21" s="3">
        <f t="shared" si="0"/>
        <v>18.951700000000002</v>
      </c>
      <c r="O21" s="3">
        <f t="shared" si="1"/>
        <v>-0.11734999999998763</v>
      </c>
    </row>
    <row r="22" spans="4:15" x14ac:dyDescent="0.25">
      <c r="D22" s="3">
        <v>67.881299999999996</v>
      </c>
      <c r="E22" s="3">
        <v>223.99639999999999</v>
      </c>
      <c r="F22" s="3">
        <v>457.03250000000003</v>
      </c>
      <c r="H22" s="3">
        <v>86.831900000000005</v>
      </c>
      <c r="I22" s="3">
        <v>224.023</v>
      </c>
      <c r="J22" s="3">
        <v>456.98599999999999</v>
      </c>
      <c r="L22" s="3">
        <f t="shared" si="0"/>
        <v>18.950600000000009</v>
      </c>
      <c r="O22" s="3">
        <f t="shared" si="1"/>
        <v>-0.14339999999999975</v>
      </c>
    </row>
    <row r="23" spans="4:15" x14ac:dyDescent="0.25">
      <c r="D23" s="3">
        <v>67.8536</v>
      </c>
      <c r="E23" s="3">
        <v>223.99719999999999</v>
      </c>
      <c r="F23" s="3">
        <v>481.69810000000001</v>
      </c>
      <c r="H23" s="3">
        <v>86.831400000000002</v>
      </c>
      <c r="I23" s="3">
        <v>224.02440000000001</v>
      </c>
      <c r="J23" s="3">
        <v>481.6506</v>
      </c>
      <c r="L23" s="3">
        <f t="shared" si="0"/>
        <v>18.977800000000002</v>
      </c>
      <c r="O23" s="3">
        <f t="shared" si="1"/>
        <v>-0.15749999999999886</v>
      </c>
    </row>
    <row r="24" spans="4:15" x14ac:dyDescent="0.25">
      <c r="D24" s="3">
        <v>67.839799999999997</v>
      </c>
      <c r="E24" s="3">
        <v>223.99799999999999</v>
      </c>
      <c r="F24" s="3">
        <v>506.36410000000001</v>
      </c>
      <c r="H24" s="3">
        <v>86.791200000000003</v>
      </c>
      <c r="I24" s="3">
        <v>224.02350000000001</v>
      </c>
      <c r="J24" s="3">
        <v>506.31549999999999</v>
      </c>
      <c r="L24" s="3">
        <f t="shared" si="0"/>
        <v>18.951400000000007</v>
      </c>
      <c r="O24" s="3">
        <f t="shared" si="1"/>
        <v>-0.18449999999999989</v>
      </c>
    </row>
    <row r="25" spans="4:15" x14ac:dyDescent="0.25">
      <c r="D25" s="3">
        <v>68.093599999999995</v>
      </c>
      <c r="E25" s="3">
        <v>223.99789999999999</v>
      </c>
      <c r="F25" s="3">
        <v>531.02509999999995</v>
      </c>
      <c r="H25" s="3">
        <v>87.058700000000002</v>
      </c>
      <c r="I25" s="3">
        <v>224.0275</v>
      </c>
      <c r="J25" s="3">
        <v>530.98379999999997</v>
      </c>
      <c r="L25" s="3">
        <f t="shared" si="0"/>
        <v>18.965100000000007</v>
      </c>
      <c r="O25" s="3">
        <f t="shared" si="1"/>
        <v>7.6149999999998386E-2</v>
      </c>
    </row>
    <row r="26" spans="4:15" x14ac:dyDescent="0.25">
      <c r="D26" s="3">
        <v>67.800700000000006</v>
      </c>
      <c r="E26" s="3">
        <v>223.99619999999999</v>
      </c>
      <c r="F26" s="3">
        <v>555.69420000000002</v>
      </c>
      <c r="H26" s="3">
        <v>86.786699999999996</v>
      </c>
      <c r="I26" s="3">
        <v>224.0232</v>
      </c>
      <c r="J26" s="3">
        <v>555.64660000000003</v>
      </c>
      <c r="L26" s="3">
        <f t="shared" si="0"/>
        <v>18.98599999999999</v>
      </c>
      <c r="O26" s="3">
        <f t="shared" si="1"/>
        <v>-0.20629999999999882</v>
      </c>
    </row>
    <row r="27" spans="4:15" x14ac:dyDescent="0.25">
      <c r="D27" s="3">
        <v>67.903400000000005</v>
      </c>
      <c r="E27" s="3">
        <v>223.99780000000001</v>
      </c>
      <c r="F27" s="3">
        <v>580.35820000000001</v>
      </c>
      <c r="H27" s="3">
        <v>86.8797</v>
      </c>
      <c r="I27" s="3">
        <v>224.02520000000001</v>
      </c>
      <c r="J27" s="3">
        <v>580.31209999999999</v>
      </c>
      <c r="L27" s="3">
        <f t="shared" si="0"/>
        <v>18.976299999999995</v>
      </c>
      <c r="O27" s="3">
        <f t="shared" si="1"/>
        <v>-0.10845000000000482</v>
      </c>
    </row>
    <row r="28" spans="4:15" x14ac:dyDescent="0.25">
      <c r="D28" s="3">
        <v>67.825100000000006</v>
      </c>
      <c r="E28" s="3">
        <v>223.99600000000001</v>
      </c>
      <c r="F28" s="3">
        <v>605.02369999999996</v>
      </c>
      <c r="H28" s="3">
        <v>86.801199999999994</v>
      </c>
      <c r="I28" s="3">
        <v>224.02459999999999</v>
      </c>
      <c r="J28" s="3">
        <v>604.97720000000004</v>
      </c>
      <c r="L28" s="3">
        <f t="shared" si="0"/>
        <v>18.976099999999988</v>
      </c>
      <c r="O28" s="3">
        <f t="shared" si="1"/>
        <v>-0.18684999999999263</v>
      </c>
    </row>
    <row r="29" spans="4:15" x14ac:dyDescent="0.25">
      <c r="D29" s="3">
        <v>67.809700000000007</v>
      </c>
      <c r="E29" s="3">
        <v>223.9967</v>
      </c>
      <c r="F29" s="3">
        <v>629.69010000000003</v>
      </c>
      <c r="H29" s="3">
        <v>86.779300000000006</v>
      </c>
      <c r="I29" s="3">
        <v>224.023</v>
      </c>
      <c r="J29" s="3">
        <v>629.6422</v>
      </c>
      <c r="L29" s="3">
        <f t="shared" si="0"/>
        <v>18.9696</v>
      </c>
      <c r="O29" s="3">
        <f t="shared" si="1"/>
        <v>-0.20550000000000068</v>
      </c>
    </row>
    <row r="30" spans="4:15" x14ac:dyDescent="0.25">
      <c r="D30" s="3">
        <v>67.883300000000006</v>
      </c>
      <c r="E30" s="3">
        <v>223.99789999999999</v>
      </c>
      <c r="F30" s="3">
        <v>654.35320000000002</v>
      </c>
      <c r="H30" s="3">
        <v>86.853800000000007</v>
      </c>
      <c r="I30" s="3">
        <v>224.02500000000001</v>
      </c>
      <c r="J30" s="3">
        <v>654.30759999999998</v>
      </c>
      <c r="L30" s="3">
        <f t="shared" si="0"/>
        <v>18.970500000000001</v>
      </c>
      <c r="O30" s="3">
        <f t="shared" si="1"/>
        <v>-0.13145000000000095</v>
      </c>
    </row>
    <row r="31" spans="4:15" x14ac:dyDescent="0.25">
      <c r="D31" s="3">
        <v>67.634299999999996</v>
      </c>
      <c r="E31" s="3">
        <v>223.99639999999999</v>
      </c>
      <c r="F31" s="3">
        <v>679.02089999999998</v>
      </c>
      <c r="H31" s="3">
        <v>86.586600000000004</v>
      </c>
      <c r="I31" s="3">
        <v>224.02279999999999</v>
      </c>
      <c r="J31" s="3">
        <v>678.97080000000005</v>
      </c>
      <c r="L31" s="3">
        <f t="shared" si="0"/>
        <v>18.952300000000008</v>
      </c>
      <c r="O31" s="3">
        <f t="shared" si="1"/>
        <v>-0.38954999999999984</v>
      </c>
    </row>
    <row r="32" spans="4:15" x14ac:dyDescent="0.25">
      <c r="D32" s="3">
        <v>67.793800000000005</v>
      </c>
      <c r="E32" s="3">
        <v>223.99639999999999</v>
      </c>
      <c r="F32" s="3">
        <v>703.68650000000002</v>
      </c>
      <c r="H32" s="3">
        <v>86.7697</v>
      </c>
      <c r="I32" s="3">
        <v>224.02459999999999</v>
      </c>
      <c r="J32" s="3">
        <v>703.63800000000003</v>
      </c>
      <c r="L32" s="3">
        <f t="shared" si="0"/>
        <v>18.975899999999996</v>
      </c>
      <c r="O32" s="3">
        <f t="shared" si="1"/>
        <v>-0.21824999999999761</v>
      </c>
    </row>
    <row r="33" spans="4:15" x14ac:dyDescent="0.25">
      <c r="D33" s="3">
        <v>67.775099999999995</v>
      </c>
      <c r="E33" s="3">
        <v>223.99539999999999</v>
      </c>
      <c r="F33" s="3">
        <v>728.35180000000003</v>
      </c>
      <c r="H33" s="3">
        <v>86.749399999999994</v>
      </c>
      <c r="I33" s="3">
        <v>224.0239</v>
      </c>
      <c r="J33" s="3">
        <v>728.30169999999998</v>
      </c>
      <c r="L33" s="3">
        <f t="shared" si="0"/>
        <v>18.974299999999999</v>
      </c>
      <c r="O33" s="3">
        <f t="shared" si="1"/>
        <v>-0.23775000000000546</v>
      </c>
    </row>
    <row r="34" spans="4:15" x14ac:dyDescent="0.25">
      <c r="D34" s="3">
        <v>67.663899999999998</v>
      </c>
      <c r="E34" s="3">
        <v>223.99680000000001</v>
      </c>
      <c r="F34" s="3">
        <v>753.01729999999998</v>
      </c>
      <c r="H34" s="3">
        <v>86.641599999999997</v>
      </c>
      <c r="I34" s="3">
        <v>224.02330000000001</v>
      </c>
      <c r="J34" s="3">
        <v>752.96669999999995</v>
      </c>
      <c r="L34" s="3">
        <f t="shared" si="0"/>
        <v>18.977699999999999</v>
      </c>
      <c r="O34" s="3">
        <f t="shared" si="1"/>
        <v>-0.3472500000000025</v>
      </c>
    </row>
    <row r="35" spans="4:15" x14ac:dyDescent="0.25">
      <c r="D35" s="3">
        <v>67.780900000000003</v>
      </c>
      <c r="E35" s="3">
        <v>223.9965</v>
      </c>
      <c r="F35" s="3">
        <v>777.68150000000003</v>
      </c>
      <c r="H35" s="3">
        <v>86.745599999999996</v>
      </c>
      <c r="I35" s="3">
        <v>224.02350000000001</v>
      </c>
      <c r="J35" s="3">
        <v>777.63289999999995</v>
      </c>
      <c r="L35" s="3">
        <f t="shared" si="0"/>
        <v>18.964699999999993</v>
      </c>
      <c r="O35" s="3">
        <f t="shared" si="1"/>
        <v>-0.23675000000000068</v>
      </c>
    </row>
    <row r="36" spans="4:15" x14ac:dyDescent="0.25">
      <c r="D36" s="3">
        <v>67.982399999999998</v>
      </c>
      <c r="E36" s="3">
        <v>223.99719999999999</v>
      </c>
      <c r="F36" s="3">
        <v>802.3442</v>
      </c>
      <c r="H36" s="3">
        <v>86.964100000000002</v>
      </c>
      <c r="I36" s="3">
        <v>224.02670000000001</v>
      </c>
      <c r="J36" s="3">
        <v>802.30070000000001</v>
      </c>
      <c r="L36" s="3">
        <f t="shared" ref="L36:L67" si="2">H36-D36</f>
        <v>18.981700000000004</v>
      </c>
      <c r="O36" s="3">
        <f t="shared" si="1"/>
        <v>-2.6749999999992724E-2</v>
      </c>
    </row>
    <row r="37" spans="4:15" x14ac:dyDescent="0.25">
      <c r="D37" s="3">
        <v>67.724800000000002</v>
      </c>
      <c r="E37" s="3">
        <v>223.99770000000001</v>
      </c>
      <c r="F37" s="3">
        <v>827.01210000000003</v>
      </c>
      <c r="H37" s="3">
        <v>86.692999999999998</v>
      </c>
      <c r="I37" s="3">
        <v>224.02269999999999</v>
      </c>
      <c r="J37" s="3">
        <v>826.96249999999998</v>
      </c>
      <c r="L37" s="3">
        <f t="shared" si="2"/>
        <v>18.968199999999996</v>
      </c>
      <c r="O37" s="3">
        <f t="shared" si="1"/>
        <v>-0.29110000000000014</v>
      </c>
    </row>
    <row r="38" spans="4:15" x14ac:dyDescent="0.25">
      <c r="D38" s="3">
        <v>67.846599999999995</v>
      </c>
      <c r="E38" s="3">
        <v>223.99610000000001</v>
      </c>
      <c r="F38" s="3">
        <v>851.67539999999997</v>
      </c>
      <c r="H38" s="3">
        <v>86.8279</v>
      </c>
      <c r="I38" s="3">
        <v>224.02420000000001</v>
      </c>
      <c r="J38" s="3">
        <v>851.63030000000003</v>
      </c>
      <c r="L38" s="3">
        <f t="shared" si="2"/>
        <v>18.981300000000005</v>
      </c>
      <c r="O38" s="3">
        <f t="shared" si="1"/>
        <v>-0.16275000000000261</v>
      </c>
    </row>
    <row r="39" spans="4:15" x14ac:dyDescent="0.25">
      <c r="D39" s="3">
        <v>67.897900000000007</v>
      </c>
      <c r="E39" s="3">
        <v>223.9957</v>
      </c>
      <c r="F39" s="3">
        <v>876.33989999999994</v>
      </c>
      <c r="H39" s="3">
        <v>86.851100000000002</v>
      </c>
      <c r="I39" s="3">
        <v>224.02350000000001</v>
      </c>
      <c r="J39" s="3">
        <v>876.29480000000001</v>
      </c>
      <c r="L39" s="3">
        <f t="shared" si="2"/>
        <v>18.953199999999995</v>
      </c>
      <c r="O39" s="3">
        <f t="shared" si="1"/>
        <v>-0.12549999999998818</v>
      </c>
    </row>
    <row r="40" spans="4:15" x14ac:dyDescent="0.25">
      <c r="D40" s="3">
        <v>67.879499999999993</v>
      </c>
      <c r="E40" s="3">
        <v>223.99780000000001</v>
      </c>
      <c r="F40" s="3">
        <v>901.00480000000005</v>
      </c>
      <c r="H40" s="3">
        <v>86.852099999999993</v>
      </c>
      <c r="I40" s="3">
        <v>224.02539999999999</v>
      </c>
      <c r="J40" s="3">
        <v>900.9597</v>
      </c>
      <c r="L40" s="3">
        <f t="shared" si="2"/>
        <v>18.9726</v>
      </c>
      <c r="O40" s="3">
        <f t="shared" si="1"/>
        <v>-0.13420000000000698</v>
      </c>
    </row>
    <row r="41" spans="4:15" x14ac:dyDescent="0.25">
      <c r="D41" s="3">
        <v>67.749799999999993</v>
      </c>
      <c r="E41" s="3">
        <v>223.99760000000001</v>
      </c>
      <c r="F41" s="3">
        <v>925.67460000000005</v>
      </c>
      <c r="H41" s="3">
        <v>86.7226</v>
      </c>
      <c r="I41" s="3">
        <v>224.02449999999999</v>
      </c>
      <c r="J41" s="3">
        <v>925.62360000000001</v>
      </c>
      <c r="L41" s="3">
        <f t="shared" si="2"/>
        <v>18.972800000000007</v>
      </c>
      <c r="O41" s="3">
        <f t="shared" si="1"/>
        <v>-0.26380000000000337</v>
      </c>
    </row>
    <row r="42" spans="4:15" x14ac:dyDescent="0.25">
      <c r="D42" s="3">
        <v>67.773600000000002</v>
      </c>
      <c r="E42" s="3">
        <v>223.99760000000001</v>
      </c>
      <c r="F42" s="3">
        <v>950.33669999999995</v>
      </c>
      <c r="H42" s="3">
        <v>86.724400000000003</v>
      </c>
      <c r="I42" s="3">
        <v>224.0224</v>
      </c>
      <c r="J42" s="3">
        <v>950.2894</v>
      </c>
      <c r="L42" s="3">
        <f t="shared" si="2"/>
        <v>18.950800000000001</v>
      </c>
      <c r="O42" s="3">
        <f t="shared" si="1"/>
        <v>-0.25100000000000477</v>
      </c>
    </row>
    <row r="43" spans="4:15" x14ac:dyDescent="0.25">
      <c r="D43" s="3">
        <v>67.872200000000007</v>
      </c>
      <c r="E43" s="3">
        <v>223.99770000000001</v>
      </c>
      <c r="F43" s="3">
        <v>975.00279999999998</v>
      </c>
      <c r="H43" s="3">
        <v>86.826300000000003</v>
      </c>
      <c r="I43" s="3">
        <v>224.02340000000001</v>
      </c>
      <c r="J43" s="3">
        <v>974.9556</v>
      </c>
      <c r="L43" s="3">
        <f t="shared" si="2"/>
        <v>18.954099999999997</v>
      </c>
      <c r="O43" s="3">
        <f t="shared" si="1"/>
        <v>-0.15074999999998795</v>
      </c>
    </row>
    <row r="44" spans="4:15" x14ac:dyDescent="0.25">
      <c r="D44" s="3">
        <v>67.627700000000004</v>
      </c>
      <c r="E44" s="3">
        <v>223.9966</v>
      </c>
      <c r="F44" s="3">
        <v>999.6721</v>
      </c>
      <c r="H44" s="3">
        <v>86.575400000000002</v>
      </c>
      <c r="I44" s="3">
        <v>224.02209999999999</v>
      </c>
      <c r="J44" s="3">
        <v>999.61869999999999</v>
      </c>
      <c r="L44" s="3">
        <f t="shared" si="2"/>
        <v>18.947699999999998</v>
      </c>
      <c r="O44" s="3">
        <f t="shared" si="1"/>
        <v>-0.39844999999999686</v>
      </c>
    </row>
    <row r="45" spans="4:15" x14ac:dyDescent="0.25">
      <c r="D45" s="3">
        <v>67.803700000000006</v>
      </c>
      <c r="E45" s="3">
        <v>223.99680000000001</v>
      </c>
      <c r="F45" s="3">
        <v>1024.3343</v>
      </c>
      <c r="H45" s="3">
        <v>86.750699999999995</v>
      </c>
      <c r="I45" s="3">
        <v>224.02449999999999</v>
      </c>
      <c r="J45" s="3">
        <v>1024.2852</v>
      </c>
      <c r="L45" s="3">
        <f t="shared" si="2"/>
        <v>18.946999999999989</v>
      </c>
      <c r="O45" s="3">
        <f t="shared" si="1"/>
        <v>-0.22280000000000655</v>
      </c>
    </row>
    <row r="46" spans="4:15" x14ac:dyDescent="0.25">
      <c r="D46" s="3">
        <v>67.874099999999999</v>
      </c>
      <c r="E46" s="3">
        <v>223.9982</v>
      </c>
      <c r="F46" s="3">
        <v>1048.9945</v>
      </c>
      <c r="H46" s="3">
        <v>86.837900000000005</v>
      </c>
      <c r="I46" s="3">
        <v>224.02600000000001</v>
      </c>
      <c r="J46" s="3">
        <v>1048.9512999999999</v>
      </c>
      <c r="L46" s="3">
        <f t="shared" si="2"/>
        <v>18.963800000000006</v>
      </c>
      <c r="O46" s="3">
        <f t="shared" si="1"/>
        <v>-0.14400000000000546</v>
      </c>
    </row>
    <row r="47" spans="4:15" x14ac:dyDescent="0.25">
      <c r="D47" s="3">
        <v>67.739999999999995</v>
      </c>
      <c r="E47" s="3">
        <v>223.99780000000001</v>
      </c>
      <c r="F47" s="3">
        <v>1073.6677</v>
      </c>
      <c r="H47" s="3">
        <v>86.714699999999993</v>
      </c>
      <c r="I47" s="3">
        <v>224.02459999999999</v>
      </c>
      <c r="J47" s="3">
        <v>1073.6157000000001</v>
      </c>
      <c r="L47" s="3">
        <f t="shared" si="2"/>
        <v>18.974699999999999</v>
      </c>
      <c r="O47" s="3">
        <f t="shared" si="1"/>
        <v>-0.27264999999999873</v>
      </c>
    </row>
    <row r="48" spans="4:15" x14ac:dyDescent="0.25">
      <c r="D48" s="3">
        <v>67.795299999999997</v>
      </c>
      <c r="E48" s="3">
        <v>223.99780000000001</v>
      </c>
      <c r="F48" s="3">
        <v>1098.3272999999999</v>
      </c>
      <c r="H48" s="3">
        <v>86.752499999999998</v>
      </c>
      <c r="I48" s="3">
        <v>224.02250000000001</v>
      </c>
      <c r="J48" s="3">
        <v>1098.2802999999999</v>
      </c>
      <c r="L48" s="3">
        <f t="shared" si="2"/>
        <v>18.9572</v>
      </c>
      <c r="O48" s="3">
        <f t="shared" si="1"/>
        <v>-0.22610000000000241</v>
      </c>
    </row>
    <row r="49" spans="4:15" x14ac:dyDescent="0.25">
      <c r="D49" s="3">
        <v>67.769800000000004</v>
      </c>
      <c r="E49" s="3">
        <v>223.99539999999999</v>
      </c>
      <c r="F49" s="3">
        <v>1122.9967999999999</v>
      </c>
      <c r="H49" s="3">
        <v>86.745199999999997</v>
      </c>
      <c r="I49" s="3">
        <v>224.02379999999999</v>
      </c>
      <c r="J49" s="3">
        <v>1122.9458999999999</v>
      </c>
      <c r="L49" s="3">
        <f t="shared" si="2"/>
        <v>18.975399999999993</v>
      </c>
      <c r="O49" s="3">
        <f t="shared" si="1"/>
        <v>-0.24250000000000682</v>
      </c>
    </row>
    <row r="50" spans="4:15" x14ac:dyDescent="0.25">
      <c r="D50" s="3">
        <v>67.819800000000001</v>
      </c>
      <c r="E50" s="3">
        <v>223.99549999999999</v>
      </c>
      <c r="F50" s="3">
        <v>1147.6606999999999</v>
      </c>
      <c r="H50" s="3">
        <v>86.793199999999999</v>
      </c>
      <c r="I50" s="3">
        <v>224.02430000000001</v>
      </c>
      <c r="J50" s="3">
        <v>1147.6123</v>
      </c>
      <c r="L50" s="3">
        <f t="shared" si="2"/>
        <v>18.973399999999998</v>
      </c>
      <c r="O50" s="3">
        <f t="shared" si="1"/>
        <v>-0.19350000000000023</v>
      </c>
    </row>
    <row r="51" spans="4:15" x14ac:dyDescent="0.25">
      <c r="D51" s="3">
        <v>67.858900000000006</v>
      </c>
      <c r="E51" s="3">
        <v>223.9983</v>
      </c>
      <c r="F51" s="3">
        <v>1172.3235</v>
      </c>
      <c r="H51" s="3">
        <v>86.838899999999995</v>
      </c>
      <c r="I51" s="3">
        <v>224.0258</v>
      </c>
      <c r="J51" s="3">
        <v>1172.2764999999999</v>
      </c>
      <c r="L51" s="3">
        <f t="shared" si="2"/>
        <v>18.97999999999999</v>
      </c>
      <c r="O51" s="3">
        <f t="shared" si="1"/>
        <v>-0.15109999999999957</v>
      </c>
    </row>
    <row r="52" spans="4:15" x14ac:dyDescent="0.25">
      <c r="D52" s="3">
        <v>67.733400000000003</v>
      </c>
      <c r="E52" s="3">
        <v>223.9966</v>
      </c>
      <c r="F52" s="3">
        <v>1196.991</v>
      </c>
      <c r="H52" s="3">
        <v>86.706599999999995</v>
      </c>
      <c r="I52" s="3">
        <v>224.02209999999999</v>
      </c>
      <c r="J52" s="3">
        <v>1196.9407000000001</v>
      </c>
      <c r="L52" s="3">
        <f t="shared" si="2"/>
        <v>18.973199999999991</v>
      </c>
      <c r="O52" s="3">
        <f t="shared" si="1"/>
        <v>-0.28000000000000114</v>
      </c>
    </row>
    <row r="53" spans="4:15" x14ac:dyDescent="0.25">
      <c r="D53" s="3">
        <v>67.839600000000004</v>
      </c>
      <c r="E53" s="3">
        <v>223.9957</v>
      </c>
      <c r="F53" s="3">
        <v>1221.653</v>
      </c>
      <c r="H53" s="3">
        <v>86.818600000000004</v>
      </c>
      <c r="I53" s="3">
        <v>224.0258</v>
      </c>
      <c r="J53" s="3">
        <v>1221.6075000000001</v>
      </c>
      <c r="L53" s="3">
        <f t="shared" si="2"/>
        <v>18.978999999999999</v>
      </c>
      <c r="O53" s="3">
        <f t="shared" si="1"/>
        <v>-0.17089999999998895</v>
      </c>
    </row>
    <row r="54" spans="4:15" x14ac:dyDescent="0.25">
      <c r="D54" s="3">
        <v>67.739400000000003</v>
      </c>
      <c r="E54" s="3">
        <v>223.99719999999999</v>
      </c>
      <c r="F54" s="3">
        <v>1246.3190999999999</v>
      </c>
      <c r="H54" s="3">
        <v>86.714600000000004</v>
      </c>
      <c r="I54" s="3">
        <v>224.02420000000001</v>
      </c>
      <c r="J54" s="3">
        <v>1246.2718</v>
      </c>
      <c r="L54" s="3">
        <f t="shared" si="2"/>
        <v>18.975200000000001</v>
      </c>
      <c r="O54" s="3">
        <f t="shared" si="1"/>
        <v>-0.27299999999999613</v>
      </c>
    </row>
    <row r="55" spans="4:15" x14ac:dyDescent="0.25">
      <c r="D55" s="3">
        <v>67.745900000000006</v>
      </c>
      <c r="E55" s="3">
        <v>223.99680000000001</v>
      </c>
      <c r="F55" s="3">
        <v>1270.9873</v>
      </c>
      <c r="H55" s="3">
        <v>86.713099999999997</v>
      </c>
      <c r="I55" s="3">
        <v>224.02440000000001</v>
      </c>
      <c r="J55" s="3">
        <v>1270.9363000000001</v>
      </c>
      <c r="L55" s="3">
        <f t="shared" si="2"/>
        <v>18.967199999999991</v>
      </c>
      <c r="O55" s="3">
        <f t="shared" si="1"/>
        <v>-0.27049999999999841</v>
      </c>
    </row>
    <row r="56" spans="4:15" x14ac:dyDescent="0.25">
      <c r="D56" s="3">
        <v>67.776499999999999</v>
      </c>
      <c r="E56" s="3">
        <v>223.99770000000001</v>
      </c>
      <c r="F56" s="3">
        <v>1295.6479999999999</v>
      </c>
      <c r="H56" s="3">
        <v>86.751999999999995</v>
      </c>
      <c r="I56" s="3">
        <v>224.0241</v>
      </c>
      <c r="J56" s="3">
        <v>1295.6025999999999</v>
      </c>
      <c r="L56" s="3">
        <f t="shared" si="2"/>
        <v>18.975499999999997</v>
      </c>
      <c r="O56" s="3">
        <f t="shared" si="1"/>
        <v>-0.23574999999999591</v>
      </c>
    </row>
    <row r="57" spans="4:15" x14ac:dyDescent="0.25">
      <c r="D57" s="3">
        <v>67.759699999999995</v>
      </c>
      <c r="E57" s="3">
        <v>223.99690000000001</v>
      </c>
      <c r="F57" s="3">
        <v>1320.3169</v>
      </c>
      <c r="H57" s="3">
        <v>86.732600000000005</v>
      </c>
      <c r="I57" s="3">
        <v>224.02500000000001</v>
      </c>
      <c r="J57" s="3">
        <v>1320.2675999999999</v>
      </c>
      <c r="L57" s="3">
        <f t="shared" si="2"/>
        <v>18.97290000000001</v>
      </c>
      <c r="O57" s="3">
        <f t="shared" si="1"/>
        <v>-0.25384999999999991</v>
      </c>
    </row>
    <row r="58" spans="4:15" x14ac:dyDescent="0.25">
      <c r="D58" s="3">
        <v>67.928799999999995</v>
      </c>
      <c r="E58" s="3">
        <v>223.99690000000001</v>
      </c>
      <c r="F58" s="3">
        <v>1344.9802999999999</v>
      </c>
      <c r="H58" s="3">
        <v>86.8994</v>
      </c>
      <c r="I58" s="3">
        <v>224.0264</v>
      </c>
      <c r="J58" s="3">
        <v>1344.9345000000001</v>
      </c>
      <c r="L58" s="3">
        <f t="shared" si="2"/>
        <v>18.970600000000005</v>
      </c>
      <c r="O58" s="3">
        <f t="shared" si="1"/>
        <v>-8.5900000000009413E-2</v>
      </c>
    </row>
    <row r="59" spans="4:15" x14ac:dyDescent="0.25">
      <c r="D59" s="3">
        <v>67.810199999999995</v>
      </c>
      <c r="E59" s="3">
        <v>223.9965</v>
      </c>
      <c r="F59" s="3">
        <v>1369.6446000000001</v>
      </c>
      <c r="H59" s="3">
        <v>86.765500000000003</v>
      </c>
      <c r="I59" s="3">
        <v>224.02549999999999</v>
      </c>
      <c r="J59" s="3">
        <v>1369.598</v>
      </c>
      <c r="L59" s="3">
        <f t="shared" si="2"/>
        <v>18.955300000000008</v>
      </c>
      <c r="O59" s="3">
        <f t="shared" si="1"/>
        <v>-0.21215000000000828</v>
      </c>
    </row>
    <row r="60" spans="4:15" x14ac:dyDescent="0.25">
      <c r="D60" s="3">
        <v>67.696899999999999</v>
      </c>
      <c r="E60" s="3">
        <v>223.99709999999999</v>
      </c>
      <c r="F60" s="3">
        <v>1394.3112000000001</v>
      </c>
      <c r="H60" s="3">
        <v>86.6768</v>
      </c>
      <c r="I60" s="3">
        <v>224.0239</v>
      </c>
      <c r="J60" s="3">
        <v>1394.2621999999999</v>
      </c>
      <c r="L60" s="3">
        <f t="shared" si="2"/>
        <v>18.979900000000001</v>
      </c>
      <c r="O60" s="3">
        <f t="shared" si="1"/>
        <v>-0.31315000000000737</v>
      </c>
    </row>
    <row r="61" spans="4:15" x14ac:dyDescent="0.25">
      <c r="D61" s="3">
        <v>67.810100000000006</v>
      </c>
      <c r="E61" s="3">
        <v>223.99719999999999</v>
      </c>
      <c r="F61" s="3">
        <v>1418.9731999999999</v>
      </c>
      <c r="H61" s="3">
        <v>86.779200000000003</v>
      </c>
      <c r="I61" s="3">
        <v>224.0248</v>
      </c>
      <c r="J61" s="3">
        <v>1418.9290000000001</v>
      </c>
      <c r="L61" s="3">
        <f t="shared" si="2"/>
        <v>18.969099999999997</v>
      </c>
      <c r="O61" s="3">
        <f t="shared" si="1"/>
        <v>-0.2053499999999957</v>
      </c>
    </row>
    <row r="62" spans="4:15" x14ac:dyDescent="0.25">
      <c r="D62" s="3">
        <v>67.731399999999994</v>
      </c>
      <c r="E62" s="3">
        <v>223.9965</v>
      </c>
      <c r="F62" s="3">
        <v>1443.643</v>
      </c>
      <c r="H62" s="3">
        <v>86.706699999999998</v>
      </c>
      <c r="I62" s="3">
        <v>224.0241</v>
      </c>
      <c r="J62" s="3">
        <v>1443.5934</v>
      </c>
      <c r="L62" s="3">
        <f t="shared" si="2"/>
        <v>18.975300000000004</v>
      </c>
      <c r="O62" s="3">
        <f t="shared" si="1"/>
        <v>-0.28095000000000425</v>
      </c>
    </row>
    <row r="63" spans="4:15" x14ac:dyDescent="0.25">
      <c r="D63" s="3">
        <v>67.822999999999993</v>
      </c>
      <c r="E63" s="3">
        <v>223.99719999999999</v>
      </c>
      <c r="F63" s="3">
        <v>1468.3085000000001</v>
      </c>
      <c r="H63" s="3">
        <v>86.794600000000003</v>
      </c>
      <c r="I63" s="3">
        <v>224.02500000000001</v>
      </c>
      <c r="J63" s="3">
        <v>1468.259</v>
      </c>
      <c r="L63" s="3">
        <f t="shared" si="2"/>
        <v>18.971600000000009</v>
      </c>
      <c r="O63" s="3">
        <f t="shared" si="1"/>
        <v>-0.19120000000000914</v>
      </c>
    </row>
    <row r="64" spans="4:15" x14ac:dyDescent="0.25">
      <c r="D64" s="3">
        <v>67.827299999999994</v>
      </c>
      <c r="E64" s="3">
        <v>223.99760000000001</v>
      </c>
      <c r="F64" s="3">
        <v>1492.9689000000001</v>
      </c>
      <c r="H64" s="3">
        <v>86.790599999999998</v>
      </c>
      <c r="I64" s="3">
        <v>224.02340000000001</v>
      </c>
      <c r="J64" s="3">
        <v>1492.9246000000001</v>
      </c>
      <c r="L64" s="3">
        <f t="shared" si="2"/>
        <v>18.963300000000004</v>
      </c>
      <c r="O64" s="3">
        <f t="shared" si="1"/>
        <v>-0.19105000000000416</v>
      </c>
    </row>
    <row r="65" spans="4:15" x14ac:dyDescent="0.25">
      <c r="D65" s="3">
        <v>67.8399</v>
      </c>
      <c r="E65" s="3">
        <v>223.9975</v>
      </c>
      <c r="F65" s="3">
        <v>1517.6339</v>
      </c>
      <c r="H65" s="3">
        <v>86.802199999999999</v>
      </c>
      <c r="I65" s="3">
        <v>224.02520000000001</v>
      </c>
      <c r="J65" s="3">
        <v>1517.5895</v>
      </c>
      <c r="L65" s="3">
        <f t="shared" si="2"/>
        <v>18.962299999999999</v>
      </c>
      <c r="O65" s="3">
        <f t="shared" si="1"/>
        <v>-0.17895000000000039</v>
      </c>
    </row>
    <row r="66" spans="4:15" x14ac:dyDescent="0.25">
      <c r="D66" s="3">
        <v>67.795599999999993</v>
      </c>
      <c r="E66" s="3">
        <v>223.99610000000001</v>
      </c>
      <c r="F66" s="3">
        <v>1542.3008</v>
      </c>
      <c r="H66" s="3">
        <v>86.770899999999997</v>
      </c>
      <c r="I66" s="3">
        <v>224.02260000000001</v>
      </c>
      <c r="J66" s="3">
        <v>1542.2541000000001</v>
      </c>
      <c r="L66" s="3">
        <f t="shared" si="2"/>
        <v>18.975300000000004</v>
      </c>
      <c r="O66" s="3">
        <f t="shared" si="1"/>
        <v>-0.21675000000000466</v>
      </c>
    </row>
    <row r="67" spans="4:15" x14ac:dyDescent="0.25">
      <c r="D67" s="3">
        <v>67.880600000000001</v>
      </c>
      <c r="E67" s="3">
        <v>223.99520000000001</v>
      </c>
      <c r="F67" s="3">
        <v>1566.9684</v>
      </c>
      <c r="H67" s="3">
        <v>86.863500000000002</v>
      </c>
      <c r="I67" s="3">
        <v>224.0231</v>
      </c>
      <c r="J67" s="3">
        <v>1566.9204</v>
      </c>
      <c r="L67" s="3">
        <f t="shared" si="2"/>
        <v>18.982900000000001</v>
      </c>
      <c r="O67" s="3">
        <f t="shared" si="1"/>
        <v>-0.12794999999999845</v>
      </c>
    </row>
    <row r="68" spans="4:15" x14ac:dyDescent="0.25">
      <c r="D68" s="3">
        <v>67.782700000000006</v>
      </c>
      <c r="E68" s="3">
        <v>223.99770000000001</v>
      </c>
      <c r="F68" s="3">
        <v>1591.6312</v>
      </c>
      <c r="H68" s="3">
        <v>86.761700000000005</v>
      </c>
      <c r="I68" s="3">
        <v>224.02449999999999</v>
      </c>
      <c r="J68" s="3">
        <v>1591.5849000000001</v>
      </c>
      <c r="L68" s="3">
        <f t="shared" ref="L68:L99" si="3">H68-D68</f>
        <v>18.978999999999999</v>
      </c>
      <c r="O68" s="3">
        <f t="shared" si="1"/>
        <v>-0.227800000000002</v>
      </c>
    </row>
    <row r="69" spans="4:15" x14ac:dyDescent="0.25">
      <c r="D69" s="3">
        <v>67.742099999999994</v>
      </c>
      <c r="E69" s="3">
        <v>223.9966</v>
      </c>
      <c r="F69" s="3">
        <v>1616.2972</v>
      </c>
      <c r="H69" s="3">
        <v>86.695400000000006</v>
      </c>
      <c r="I69" s="3">
        <v>224.024</v>
      </c>
      <c r="J69" s="3">
        <v>1616.2491</v>
      </c>
      <c r="L69" s="3">
        <f t="shared" si="3"/>
        <v>18.953300000000013</v>
      </c>
      <c r="O69" s="3">
        <f t="shared" ref="O69:O132" si="4">AVERAGE(D69,H69)-77.5</f>
        <v>-0.28125</v>
      </c>
    </row>
    <row r="70" spans="4:15" x14ac:dyDescent="0.25">
      <c r="D70" s="3">
        <v>67.796499999999995</v>
      </c>
      <c r="E70" s="3">
        <v>223.99629999999999</v>
      </c>
      <c r="F70" s="3">
        <v>1640.9619</v>
      </c>
      <c r="H70" s="3">
        <v>86.763999999999996</v>
      </c>
      <c r="I70" s="3">
        <v>224.02369999999999</v>
      </c>
      <c r="J70" s="3">
        <v>1640.915</v>
      </c>
      <c r="L70" s="3">
        <f t="shared" si="3"/>
        <v>18.967500000000001</v>
      </c>
      <c r="O70" s="3">
        <f t="shared" si="4"/>
        <v>-0.21975000000000477</v>
      </c>
    </row>
    <row r="71" spans="4:15" x14ac:dyDescent="0.25">
      <c r="D71" s="3">
        <v>67.692700000000002</v>
      </c>
      <c r="E71" s="3">
        <v>223.99709999999999</v>
      </c>
      <c r="F71" s="3">
        <v>1665.6273000000001</v>
      </c>
      <c r="H71" s="3">
        <v>86.656300000000002</v>
      </c>
      <c r="I71" s="3">
        <v>224.024</v>
      </c>
      <c r="J71" s="3">
        <v>1665.5799</v>
      </c>
      <c r="L71" s="3">
        <f t="shared" si="3"/>
        <v>18.9636</v>
      </c>
      <c r="O71" s="3">
        <f t="shared" si="4"/>
        <v>-0.32550000000000523</v>
      </c>
    </row>
    <row r="72" spans="4:15" x14ac:dyDescent="0.25">
      <c r="D72" s="3">
        <v>67.715699999999998</v>
      </c>
      <c r="E72" s="3">
        <v>223.9967</v>
      </c>
      <c r="F72" s="3">
        <v>1690.2963999999999</v>
      </c>
      <c r="H72" s="3">
        <v>86.687200000000004</v>
      </c>
      <c r="I72" s="3">
        <v>224.0215</v>
      </c>
      <c r="J72" s="3">
        <v>1690.2447</v>
      </c>
      <c r="L72" s="3">
        <f t="shared" si="3"/>
        <v>18.971500000000006</v>
      </c>
      <c r="O72" s="3">
        <f t="shared" si="4"/>
        <v>-0.29855000000000587</v>
      </c>
    </row>
    <row r="73" spans="4:15" x14ac:dyDescent="0.25">
      <c r="D73" s="3">
        <v>67.799099999999996</v>
      </c>
      <c r="E73" s="3">
        <v>223.99680000000001</v>
      </c>
      <c r="F73" s="3">
        <v>1714.9603</v>
      </c>
      <c r="H73" s="3">
        <v>86.779700000000005</v>
      </c>
      <c r="I73" s="3">
        <v>224.0222</v>
      </c>
      <c r="J73" s="3">
        <v>1714.9105</v>
      </c>
      <c r="L73" s="3">
        <f t="shared" si="3"/>
        <v>18.98060000000001</v>
      </c>
      <c r="O73" s="3">
        <f t="shared" si="4"/>
        <v>-0.21059999999999945</v>
      </c>
    </row>
    <row r="74" spans="4:15" x14ac:dyDescent="0.25">
      <c r="D74" s="3">
        <v>67.751599999999996</v>
      </c>
      <c r="E74" s="3">
        <v>223.9958</v>
      </c>
      <c r="F74" s="3">
        <v>1739.6251999999999</v>
      </c>
      <c r="H74" s="3">
        <v>86.723699999999994</v>
      </c>
      <c r="I74" s="3">
        <v>224.02199999999999</v>
      </c>
      <c r="J74" s="3">
        <v>1739.5754999999999</v>
      </c>
      <c r="L74" s="3">
        <f t="shared" si="3"/>
        <v>18.972099999999998</v>
      </c>
      <c r="O74" s="3">
        <f t="shared" si="4"/>
        <v>-0.26234999999999786</v>
      </c>
    </row>
    <row r="75" spans="4:15" x14ac:dyDescent="0.25">
      <c r="D75" s="3">
        <v>67.716399999999993</v>
      </c>
      <c r="E75" s="3">
        <v>223.99629999999999</v>
      </c>
      <c r="F75" s="3">
        <v>1764.2922000000001</v>
      </c>
      <c r="H75" s="3">
        <v>86.687299999999993</v>
      </c>
      <c r="I75" s="3">
        <v>224.0215</v>
      </c>
      <c r="J75" s="3">
        <v>1764.24</v>
      </c>
      <c r="L75" s="3">
        <f t="shared" si="3"/>
        <v>18.9709</v>
      </c>
      <c r="O75" s="3">
        <f t="shared" si="4"/>
        <v>-0.2981500000000068</v>
      </c>
    </row>
    <row r="76" spans="4:15" x14ac:dyDescent="0.25">
      <c r="D76" s="3">
        <v>67.754999999999995</v>
      </c>
      <c r="E76" s="3">
        <v>223.99619999999999</v>
      </c>
      <c r="F76" s="3">
        <v>1788.9535000000001</v>
      </c>
      <c r="H76" s="3">
        <v>86.727999999999994</v>
      </c>
      <c r="I76" s="3">
        <v>224.02180000000001</v>
      </c>
      <c r="J76" s="3">
        <v>1788.9066</v>
      </c>
      <c r="L76" s="3">
        <f t="shared" si="3"/>
        <v>18.972999999999999</v>
      </c>
      <c r="O76" s="3">
        <f t="shared" si="4"/>
        <v>-0.25849999999999795</v>
      </c>
    </row>
    <row r="77" spans="4:15" x14ac:dyDescent="0.25">
      <c r="D77" s="3">
        <v>67.878</v>
      </c>
      <c r="E77" s="3">
        <v>223.9975</v>
      </c>
      <c r="F77" s="3">
        <v>1813.6161999999999</v>
      </c>
      <c r="H77" s="3">
        <v>86.839399999999998</v>
      </c>
      <c r="I77" s="3">
        <v>224.0239</v>
      </c>
      <c r="J77" s="3">
        <v>1813.5713000000001</v>
      </c>
      <c r="L77" s="3">
        <f t="shared" si="3"/>
        <v>18.961399999999998</v>
      </c>
      <c r="O77" s="3">
        <f t="shared" si="4"/>
        <v>-0.14130000000000109</v>
      </c>
    </row>
    <row r="78" spans="4:15" x14ac:dyDescent="0.25">
      <c r="D78" s="3">
        <v>67.695899999999995</v>
      </c>
      <c r="E78" s="3">
        <v>223.9965</v>
      </c>
      <c r="F78" s="3">
        <v>1838.2841000000001</v>
      </c>
      <c r="H78" s="3">
        <v>86.675200000000004</v>
      </c>
      <c r="I78" s="3">
        <v>224.02090000000001</v>
      </c>
      <c r="J78" s="3">
        <v>1838.2366999999999</v>
      </c>
      <c r="L78" s="3">
        <f t="shared" si="3"/>
        <v>18.979300000000009</v>
      </c>
      <c r="O78" s="3">
        <f t="shared" si="4"/>
        <v>-0.31444999999999368</v>
      </c>
    </row>
    <row r="79" spans="4:15" x14ac:dyDescent="0.25">
      <c r="D79" s="3">
        <v>67.864000000000004</v>
      </c>
      <c r="E79" s="3">
        <v>223.99780000000001</v>
      </c>
      <c r="F79" s="3">
        <v>1862.9473</v>
      </c>
      <c r="H79" s="3">
        <v>86.836699999999993</v>
      </c>
      <c r="I79" s="3">
        <v>224.02359999999999</v>
      </c>
      <c r="J79" s="3">
        <v>1862.9024999999999</v>
      </c>
      <c r="L79" s="3">
        <f t="shared" si="3"/>
        <v>18.972699999999989</v>
      </c>
      <c r="O79" s="3">
        <f t="shared" si="4"/>
        <v>-0.14965000000000828</v>
      </c>
    </row>
    <row r="80" spans="4:15" x14ac:dyDescent="0.25">
      <c r="D80" s="3">
        <v>68.119399999999999</v>
      </c>
      <c r="E80" s="3">
        <v>223.9984</v>
      </c>
      <c r="F80" s="3">
        <v>1887.6125999999999</v>
      </c>
      <c r="H80" s="3">
        <v>87.093900000000005</v>
      </c>
      <c r="I80" s="3">
        <v>224.02670000000001</v>
      </c>
      <c r="J80" s="3">
        <v>1887.5697</v>
      </c>
      <c r="L80" s="3">
        <f t="shared" si="3"/>
        <v>18.974500000000006</v>
      </c>
      <c r="O80" s="3">
        <f t="shared" si="4"/>
        <v>0.10665000000000191</v>
      </c>
    </row>
    <row r="81" spans="4:15" x14ac:dyDescent="0.25">
      <c r="D81" s="3">
        <v>67.905500000000004</v>
      </c>
      <c r="E81" s="3">
        <v>223.9956</v>
      </c>
      <c r="F81" s="3">
        <v>1912.2802999999999</v>
      </c>
      <c r="H81" s="3">
        <v>86.871200000000002</v>
      </c>
      <c r="I81" s="3">
        <v>224.02359999999999</v>
      </c>
      <c r="J81" s="3">
        <v>1912.2331999999999</v>
      </c>
      <c r="L81" s="3">
        <f t="shared" si="3"/>
        <v>18.965699999999998</v>
      </c>
      <c r="O81" s="3">
        <f t="shared" si="4"/>
        <v>-0.11164999999999736</v>
      </c>
    </row>
    <row r="82" spans="4:15" x14ac:dyDescent="0.25">
      <c r="D82" s="3">
        <v>67.759299999999996</v>
      </c>
      <c r="E82" s="3">
        <v>223.99680000000001</v>
      </c>
      <c r="F82" s="3">
        <v>1936.9441999999999</v>
      </c>
      <c r="H82" s="3">
        <v>86.731999999999999</v>
      </c>
      <c r="I82" s="3">
        <v>224.02189999999999</v>
      </c>
      <c r="J82" s="3">
        <v>1936.8973000000001</v>
      </c>
      <c r="L82" s="3">
        <f t="shared" si="3"/>
        <v>18.972700000000003</v>
      </c>
      <c r="O82" s="3">
        <f t="shared" si="4"/>
        <v>-0.2543500000000023</v>
      </c>
    </row>
    <row r="83" spans="4:15" x14ac:dyDescent="0.25">
      <c r="D83" s="3">
        <v>67.775899999999993</v>
      </c>
      <c r="E83" s="3">
        <v>223.99680000000001</v>
      </c>
      <c r="F83" s="3">
        <v>1961.6103000000001</v>
      </c>
      <c r="H83" s="3">
        <v>86.744399999999999</v>
      </c>
      <c r="I83" s="3">
        <v>224.02350000000001</v>
      </c>
      <c r="J83" s="3">
        <v>1961.5625</v>
      </c>
      <c r="L83" s="3">
        <f t="shared" si="3"/>
        <v>18.968500000000006</v>
      </c>
      <c r="O83" s="3">
        <f t="shared" si="4"/>
        <v>-0.23985000000000412</v>
      </c>
    </row>
    <row r="84" spans="4:15" x14ac:dyDescent="0.25">
      <c r="D84" s="3">
        <v>67.715000000000003</v>
      </c>
      <c r="E84" s="3">
        <v>223.99639999999999</v>
      </c>
      <c r="F84" s="3">
        <v>1986.2751000000001</v>
      </c>
      <c r="H84" s="3">
        <v>86.685000000000002</v>
      </c>
      <c r="I84" s="3">
        <v>224.02109999999999</v>
      </c>
      <c r="J84" s="3">
        <v>1986.2270000000001</v>
      </c>
      <c r="L84" s="3">
        <f t="shared" si="3"/>
        <v>18.97</v>
      </c>
      <c r="O84" s="3">
        <f t="shared" si="4"/>
        <v>-0.29999999999999716</v>
      </c>
    </row>
    <row r="85" spans="4:15" x14ac:dyDescent="0.25">
      <c r="D85" s="3">
        <v>67.548000000000002</v>
      </c>
      <c r="E85" s="3">
        <v>223.99610000000001</v>
      </c>
      <c r="F85" s="3">
        <v>2010.9431999999999</v>
      </c>
      <c r="H85" s="3">
        <v>86.527000000000001</v>
      </c>
      <c r="I85" s="3">
        <v>224.02010000000001</v>
      </c>
      <c r="J85" s="3">
        <v>2010.8905999999999</v>
      </c>
      <c r="L85" s="3">
        <f t="shared" si="3"/>
        <v>18.978999999999999</v>
      </c>
      <c r="O85" s="3">
        <f t="shared" si="4"/>
        <v>-0.46250000000000568</v>
      </c>
    </row>
    <row r="86" spans="4:15" x14ac:dyDescent="0.25">
      <c r="D86" s="3">
        <v>67.801500000000004</v>
      </c>
      <c r="E86" s="3">
        <v>223.99639999999999</v>
      </c>
      <c r="F86" s="3">
        <v>2035.6085</v>
      </c>
      <c r="H86" s="3">
        <v>86.761200000000002</v>
      </c>
      <c r="I86" s="3">
        <v>224.02250000000001</v>
      </c>
      <c r="J86" s="3">
        <v>2035.5577000000001</v>
      </c>
      <c r="L86" s="3">
        <f t="shared" si="3"/>
        <v>18.959699999999998</v>
      </c>
      <c r="O86" s="3">
        <f t="shared" si="4"/>
        <v>-0.21864999999999668</v>
      </c>
    </row>
    <row r="87" spans="4:15" x14ac:dyDescent="0.25">
      <c r="D87" s="3">
        <v>67.7821</v>
      </c>
      <c r="E87" s="3">
        <v>223.9967</v>
      </c>
      <c r="F87" s="3">
        <v>2060.2719999999999</v>
      </c>
      <c r="H87" s="3">
        <v>86.751599999999996</v>
      </c>
      <c r="I87" s="3">
        <v>224.02340000000001</v>
      </c>
      <c r="J87" s="3">
        <v>2060.2226000000001</v>
      </c>
      <c r="L87" s="3">
        <f t="shared" si="3"/>
        <v>18.969499999999996</v>
      </c>
      <c r="O87" s="3">
        <f t="shared" si="4"/>
        <v>-0.23314999999999486</v>
      </c>
    </row>
    <row r="88" spans="4:15" x14ac:dyDescent="0.25">
      <c r="D88" s="3">
        <v>67.718000000000004</v>
      </c>
      <c r="E88" s="3">
        <v>223.99610000000001</v>
      </c>
      <c r="F88" s="3">
        <v>2084.9402</v>
      </c>
      <c r="H88" s="3">
        <v>86.696100000000001</v>
      </c>
      <c r="I88" s="3">
        <v>224.023</v>
      </c>
      <c r="J88" s="3">
        <v>2084.8878</v>
      </c>
      <c r="L88" s="3">
        <f t="shared" si="3"/>
        <v>18.978099999999998</v>
      </c>
      <c r="O88" s="3">
        <f t="shared" si="4"/>
        <v>-0.2929499999999905</v>
      </c>
    </row>
    <row r="89" spans="4:15" x14ac:dyDescent="0.25">
      <c r="D89" s="3">
        <v>67.748400000000004</v>
      </c>
      <c r="E89" s="3">
        <v>223.99619999999999</v>
      </c>
      <c r="F89" s="3">
        <v>2109.6005</v>
      </c>
      <c r="H89" s="3">
        <v>86.721500000000006</v>
      </c>
      <c r="I89" s="3">
        <v>224.0239</v>
      </c>
      <c r="J89" s="3">
        <v>2109.5533</v>
      </c>
      <c r="L89" s="3">
        <f t="shared" si="3"/>
        <v>18.973100000000002</v>
      </c>
      <c r="O89" s="3">
        <f t="shared" si="4"/>
        <v>-0.26505000000000223</v>
      </c>
    </row>
    <row r="90" spans="4:15" x14ac:dyDescent="0.25">
      <c r="D90" s="3">
        <v>67.7239</v>
      </c>
      <c r="E90" s="3">
        <v>223.99180000000001</v>
      </c>
      <c r="F90" s="3">
        <v>2134.2687000000001</v>
      </c>
      <c r="H90" s="3">
        <v>86.683599999999998</v>
      </c>
      <c r="I90" s="3">
        <v>224.0213</v>
      </c>
      <c r="J90" s="3">
        <v>2134.2181999999998</v>
      </c>
      <c r="L90" s="3">
        <f t="shared" si="3"/>
        <v>18.959699999999998</v>
      </c>
      <c r="O90" s="3">
        <f t="shared" si="4"/>
        <v>-0.29625000000000057</v>
      </c>
    </row>
    <row r="91" spans="4:15" x14ac:dyDescent="0.25">
      <c r="D91" s="3">
        <v>67.783299999999997</v>
      </c>
      <c r="E91" s="3">
        <v>223.99639999999999</v>
      </c>
      <c r="F91" s="3">
        <v>2158.9326999999998</v>
      </c>
      <c r="H91" s="3">
        <v>86.759200000000007</v>
      </c>
      <c r="I91" s="3">
        <v>224.02269999999999</v>
      </c>
      <c r="J91" s="3">
        <v>2158.8836000000001</v>
      </c>
      <c r="L91" s="3">
        <f t="shared" si="3"/>
        <v>18.97590000000001</v>
      </c>
      <c r="O91" s="3">
        <f t="shared" si="4"/>
        <v>-0.22874999999999091</v>
      </c>
    </row>
    <row r="92" spans="4:15" x14ac:dyDescent="0.25">
      <c r="D92" s="3">
        <v>67.803399999999996</v>
      </c>
      <c r="E92" s="3">
        <v>223.9966</v>
      </c>
      <c r="F92" s="3">
        <v>2183.5983999999999</v>
      </c>
      <c r="H92" s="3">
        <v>86.776200000000003</v>
      </c>
      <c r="I92" s="3">
        <v>224.02379999999999</v>
      </c>
      <c r="J92" s="3">
        <v>2183.5493999999999</v>
      </c>
      <c r="L92" s="3">
        <f t="shared" si="3"/>
        <v>18.972800000000007</v>
      </c>
      <c r="O92" s="3">
        <f t="shared" si="4"/>
        <v>-0.21020000000000039</v>
      </c>
    </row>
    <row r="93" spans="4:15" x14ac:dyDescent="0.25">
      <c r="D93" s="3">
        <v>67.822000000000003</v>
      </c>
      <c r="E93" s="3">
        <v>223.99719999999999</v>
      </c>
      <c r="F93" s="3">
        <v>2208.2602999999999</v>
      </c>
      <c r="H93" s="3">
        <v>86.785799999999995</v>
      </c>
      <c r="I93" s="3">
        <v>224.02330000000001</v>
      </c>
      <c r="J93" s="3">
        <v>2208.2145</v>
      </c>
      <c r="L93" s="3">
        <f t="shared" si="3"/>
        <v>18.963799999999992</v>
      </c>
      <c r="O93" s="3">
        <f t="shared" si="4"/>
        <v>-0.19610000000000127</v>
      </c>
    </row>
    <row r="94" spans="4:15" x14ac:dyDescent="0.25">
      <c r="D94" s="3">
        <v>67.745599999999996</v>
      </c>
      <c r="E94" s="3">
        <v>223.99709999999999</v>
      </c>
      <c r="F94" s="3">
        <v>2232.9276</v>
      </c>
      <c r="H94" s="3">
        <v>86.723500000000001</v>
      </c>
      <c r="I94" s="3">
        <v>224.02289999999999</v>
      </c>
      <c r="J94" s="3">
        <v>2232.8806</v>
      </c>
      <c r="L94" s="3">
        <f t="shared" si="3"/>
        <v>18.977900000000005</v>
      </c>
      <c r="O94" s="3">
        <f t="shared" si="4"/>
        <v>-0.2654500000000013</v>
      </c>
    </row>
    <row r="95" spans="4:15" x14ac:dyDescent="0.25">
      <c r="D95" s="3">
        <v>67.6828</v>
      </c>
      <c r="E95" s="3">
        <v>223.995</v>
      </c>
      <c r="F95" s="3">
        <v>2257.5938000000001</v>
      </c>
      <c r="H95" s="3">
        <v>86.661500000000004</v>
      </c>
      <c r="I95" s="3">
        <v>224.0231</v>
      </c>
      <c r="J95" s="3">
        <v>2257.5445</v>
      </c>
      <c r="L95" s="3">
        <f t="shared" si="3"/>
        <v>18.978700000000003</v>
      </c>
      <c r="O95" s="3">
        <f t="shared" si="4"/>
        <v>-0.32784999999999798</v>
      </c>
    </row>
    <row r="96" spans="4:15" x14ac:dyDescent="0.25">
      <c r="D96" s="3">
        <v>67.802499999999995</v>
      </c>
      <c r="E96" s="3">
        <v>223.9967</v>
      </c>
      <c r="F96" s="3">
        <v>2282.2566000000002</v>
      </c>
      <c r="H96" s="3">
        <v>86.760599999999997</v>
      </c>
      <c r="I96" s="3">
        <v>224.0239</v>
      </c>
      <c r="J96" s="3">
        <v>2282.2112000000002</v>
      </c>
      <c r="L96" s="3">
        <f t="shared" si="3"/>
        <v>18.958100000000002</v>
      </c>
      <c r="O96" s="3">
        <f t="shared" si="4"/>
        <v>-0.21845000000000425</v>
      </c>
    </row>
    <row r="97" spans="4:15" x14ac:dyDescent="0.25">
      <c r="D97" s="3">
        <v>67.801299999999998</v>
      </c>
      <c r="E97" s="3">
        <v>223.9973</v>
      </c>
      <c r="F97" s="3">
        <v>2306.9247999999998</v>
      </c>
      <c r="H97" s="3">
        <v>86.790400000000005</v>
      </c>
      <c r="I97" s="3">
        <v>224.024</v>
      </c>
      <c r="J97" s="3">
        <v>2306.8757999999998</v>
      </c>
      <c r="L97" s="3">
        <f t="shared" si="3"/>
        <v>18.989100000000008</v>
      </c>
      <c r="O97" s="3">
        <f t="shared" si="4"/>
        <v>-0.2041499999999985</v>
      </c>
    </row>
    <row r="98" spans="4:15" x14ac:dyDescent="0.25">
      <c r="D98" s="3">
        <v>67.715699999999998</v>
      </c>
      <c r="E98" s="3">
        <v>223.99619999999999</v>
      </c>
      <c r="F98" s="3">
        <v>2331.5925000000002</v>
      </c>
      <c r="H98" s="3">
        <v>86.676400000000001</v>
      </c>
      <c r="I98" s="3">
        <v>224.023</v>
      </c>
      <c r="J98" s="3">
        <v>2331.54</v>
      </c>
      <c r="L98" s="3">
        <f t="shared" si="3"/>
        <v>18.960700000000003</v>
      </c>
      <c r="O98" s="3">
        <f t="shared" si="4"/>
        <v>-0.30395000000000039</v>
      </c>
    </row>
    <row r="99" spans="4:15" x14ac:dyDescent="0.25">
      <c r="D99" s="3">
        <v>67.745999999999995</v>
      </c>
      <c r="E99" s="3">
        <v>223.99690000000001</v>
      </c>
      <c r="F99" s="3">
        <v>2356.2579999999998</v>
      </c>
      <c r="H99" s="3">
        <v>86.714799999999997</v>
      </c>
      <c r="I99" s="3">
        <v>224.02279999999999</v>
      </c>
      <c r="J99" s="3">
        <v>2356.2053000000001</v>
      </c>
      <c r="L99" s="3">
        <f t="shared" si="3"/>
        <v>18.968800000000002</v>
      </c>
      <c r="O99" s="3">
        <f t="shared" si="4"/>
        <v>-0.26959999999999695</v>
      </c>
    </row>
    <row r="100" spans="4:15" x14ac:dyDescent="0.25">
      <c r="D100" s="3">
        <v>67.793300000000002</v>
      </c>
      <c r="E100" s="3">
        <v>223.99639999999999</v>
      </c>
      <c r="F100" s="3">
        <v>2380.9198999999999</v>
      </c>
      <c r="H100" s="3">
        <v>86.764600000000002</v>
      </c>
      <c r="I100" s="3">
        <v>224.02430000000001</v>
      </c>
      <c r="J100" s="3">
        <v>2380.8712</v>
      </c>
      <c r="L100" s="3">
        <f t="shared" ref="L100:L135" si="5">H100-D100</f>
        <v>18.971299999999999</v>
      </c>
      <c r="O100" s="3">
        <f t="shared" si="4"/>
        <v>-0.22104999999999109</v>
      </c>
    </row>
    <row r="101" spans="4:15" x14ac:dyDescent="0.25">
      <c r="D101" s="3">
        <v>67.687600000000003</v>
      </c>
      <c r="E101" s="3">
        <v>223.99690000000001</v>
      </c>
      <c r="F101" s="3">
        <v>2405.5866000000001</v>
      </c>
      <c r="H101" s="3">
        <v>86.6601</v>
      </c>
      <c r="I101" s="3">
        <v>224.0231</v>
      </c>
      <c r="J101" s="3">
        <v>2405.5354000000002</v>
      </c>
      <c r="L101" s="3">
        <f t="shared" si="5"/>
        <v>18.972499999999997</v>
      </c>
      <c r="O101" s="3">
        <f t="shared" si="4"/>
        <v>-0.32614999999999839</v>
      </c>
    </row>
    <row r="102" spans="4:15" x14ac:dyDescent="0.25">
      <c r="D102" s="3">
        <v>67.655600000000007</v>
      </c>
      <c r="E102" s="3">
        <v>223.9967</v>
      </c>
      <c r="F102" s="3">
        <v>2430.2530999999999</v>
      </c>
      <c r="H102" s="3">
        <v>86.630300000000005</v>
      </c>
      <c r="I102" s="3">
        <v>224.023</v>
      </c>
      <c r="J102" s="3">
        <v>2430.2004000000002</v>
      </c>
      <c r="L102" s="3">
        <f t="shared" si="5"/>
        <v>18.974699999999999</v>
      </c>
      <c r="O102" s="3">
        <f t="shared" si="4"/>
        <v>-0.35704999999998677</v>
      </c>
    </row>
    <row r="103" spans="4:15" x14ac:dyDescent="0.25">
      <c r="D103" s="3">
        <v>67.761499999999998</v>
      </c>
      <c r="E103" s="3">
        <v>223.9973</v>
      </c>
      <c r="F103" s="3">
        <v>2454.9128000000001</v>
      </c>
      <c r="H103" s="3">
        <v>86.728700000000003</v>
      </c>
      <c r="I103" s="3">
        <v>224.023</v>
      </c>
      <c r="J103" s="3">
        <v>2454.8663000000001</v>
      </c>
      <c r="L103" s="3">
        <f t="shared" si="5"/>
        <v>18.967200000000005</v>
      </c>
      <c r="O103" s="3">
        <f t="shared" si="4"/>
        <v>-0.25489999999999213</v>
      </c>
    </row>
    <row r="104" spans="4:15" x14ac:dyDescent="0.25">
      <c r="D104" s="3">
        <v>67.769900000000007</v>
      </c>
      <c r="E104" s="3">
        <v>223.99690000000001</v>
      </c>
      <c r="F104" s="3">
        <v>2479.5783999999999</v>
      </c>
      <c r="H104" s="3">
        <v>86.742900000000006</v>
      </c>
      <c r="I104" s="3">
        <v>224.0222</v>
      </c>
      <c r="J104" s="3">
        <v>2479.5315000000001</v>
      </c>
      <c r="L104" s="3">
        <f t="shared" si="5"/>
        <v>18.972999999999999</v>
      </c>
      <c r="O104" s="3">
        <f t="shared" si="4"/>
        <v>-0.24359999999998649</v>
      </c>
    </row>
    <row r="105" spans="4:15" x14ac:dyDescent="0.25">
      <c r="D105" s="3">
        <v>67.763499999999993</v>
      </c>
      <c r="E105" s="3">
        <v>223.9966</v>
      </c>
      <c r="F105" s="3">
        <v>2504.2429000000002</v>
      </c>
      <c r="H105" s="3">
        <v>86.723399999999998</v>
      </c>
      <c r="I105" s="3">
        <v>224.0224</v>
      </c>
      <c r="J105" s="3">
        <v>2504.1972000000001</v>
      </c>
      <c r="L105" s="3">
        <f t="shared" si="5"/>
        <v>18.959900000000005</v>
      </c>
      <c r="O105" s="3">
        <f t="shared" si="4"/>
        <v>-0.25655000000000427</v>
      </c>
    </row>
    <row r="106" spans="4:15" x14ac:dyDescent="0.25">
      <c r="D106" s="3">
        <v>67.714500000000001</v>
      </c>
      <c r="E106" s="3">
        <v>223.99690000000001</v>
      </c>
      <c r="F106" s="3">
        <v>2528.9105</v>
      </c>
      <c r="H106" s="3">
        <v>86.680899999999994</v>
      </c>
      <c r="I106" s="3">
        <v>224.0224</v>
      </c>
      <c r="J106" s="3">
        <v>2528.8618000000001</v>
      </c>
      <c r="L106" s="3">
        <f t="shared" si="5"/>
        <v>18.966399999999993</v>
      </c>
      <c r="O106" s="3">
        <f t="shared" si="4"/>
        <v>-0.30230000000000246</v>
      </c>
    </row>
    <row r="107" spans="4:15" x14ac:dyDescent="0.25">
      <c r="D107" s="3">
        <v>67.756</v>
      </c>
      <c r="E107" s="3">
        <v>223.9974</v>
      </c>
      <c r="F107" s="3">
        <v>2553.5763999999999</v>
      </c>
      <c r="H107" s="3">
        <v>86.710599999999999</v>
      </c>
      <c r="I107" s="3">
        <v>224.0179</v>
      </c>
      <c r="J107" s="3">
        <v>2553.5272</v>
      </c>
      <c r="L107" s="3">
        <f t="shared" si="5"/>
        <v>18.954599999999999</v>
      </c>
      <c r="O107" s="3">
        <f t="shared" si="4"/>
        <v>-0.26670000000000016</v>
      </c>
    </row>
    <row r="108" spans="4:15" x14ac:dyDescent="0.25">
      <c r="D108" s="3">
        <v>67.796000000000006</v>
      </c>
      <c r="E108" s="3">
        <v>223.9957</v>
      </c>
      <c r="F108" s="3">
        <v>2578.2415000000001</v>
      </c>
      <c r="H108" s="3">
        <v>86.772400000000005</v>
      </c>
      <c r="I108" s="3">
        <v>224.02250000000001</v>
      </c>
      <c r="J108" s="3">
        <v>2578.1931</v>
      </c>
      <c r="L108" s="3">
        <f t="shared" si="5"/>
        <v>18.976399999999998</v>
      </c>
      <c r="O108" s="3">
        <f t="shared" si="4"/>
        <v>-0.21580000000000155</v>
      </c>
    </row>
    <row r="109" spans="4:15" x14ac:dyDescent="0.25">
      <c r="D109" s="3">
        <v>67.725200000000001</v>
      </c>
      <c r="E109" s="3">
        <v>223.99610000000001</v>
      </c>
      <c r="F109" s="3">
        <v>2602.9068000000002</v>
      </c>
      <c r="H109" s="3">
        <v>86.701700000000002</v>
      </c>
      <c r="I109" s="3">
        <v>224.0224</v>
      </c>
      <c r="J109" s="3">
        <v>2602.8569000000002</v>
      </c>
      <c r="L109" s="3">
        <f t="shared" si="5"/>
        <v>18.976500000000001</v>
      </c>
      <c r="O109" s="3">
        <f t="shared" si="4"/>
        <v>-0.28655000000000541</v>
      </c>
    </row>
    <row r="110" spans="4:15" x14ac:dyDescent="0.25">
      <c r="D110" s="3">
        <v>67.661699999999996</v>
      </c>
      <c r="E110" s="3">
        <v>223.99459999999999</v>
      </c>
      <c r="F110" s="3">
        <v>2627.5720000000001</v>
      </c>
      <c r="H110" s="3">
        <v>86.614199999999997</v>
      </c>
      <c r="I110" s="3">
        <v>224.02029999999999</v>
      </c>
      <c r="J110" s="3">
        <v>2627.5221999999999</v>
      </c>
      <c r="L110" s="3">
        <f t="shared" si="5"/>
        <v>18.952500000000001</v>
      </c>
      <c r="O110" s="3">
        <f t="shared" si="4"/>
        <v>-0.36205000000001064</v>
      </c>
    </row>
    <row r="111" spans="4:15" x14ac:dyDescent="0.25">
      <c r="D111" s="3">
        <v>67.736000000000004</v>
      </c>
      <c r="E111" s="3">
        <v>223.9965</v>
      </c>
      <c r="F111" s="3">
        <v>2652.2381</v>
      </c>
      <c r="H111" s="3">
        <v>86.704300000000003</v>
      </c>
      <c r="I111" s="3">
        <v>224.02250000000001</v>
      </c>
      <c r="J111" s="3">
        <v>2652.1876000000002</v>
      </c>
      <c r="L111" s="3">
        <f t="shared" si="5"/>
        <v>18.968299999999999</v>
      </c>
      <c r="O111" s="3">
        <f t="shared" si="4"/>
        <v>-0.27984999999999616</v>
      </c>
    </row>
    <row r="112" spans="4:15" x14ac:dyDescent="0.25">
      <c r="D112" s="3">
        <v>67.810699999999997</v>
      </c>
      <c r="E112" s="3">
        <v>223.99590000000001</v>
      </c>
      <c r="F112" s="3">
        <v>2676.904</v>
      </c>
      <c r="H112" s="3">
        <v>86.781999999999996</v>
      </c>
      <c r="I112" s="3">
        <v>224.0204</v>
      </c>
      <c r="J112" s="3">
        <v>2676.8539999999998</v>
      </c>
      <c r="L112" s="3">
        <f t="shared" si="5"/>
        <v>18.971299999999999</v>
      </c>
      <c r="O112" s="3">
        <f t="shared" si="4"/>
        <v>-0.20365000000001032</v>
      </c>
    </row>
    <row r="113" spans="4:15" x14ac:dyDescent="0.25">
      <c r="D113" s="3">
        <v>67.742099999999994</v>
      </c>
      <c r="E113" s="3">
        <v>223.9967</v>
      </c>
      <c r="F113" s="3">
        <v>2701.5675999999999</v>
      </c>
      <c r="H113" s="3">
        <v>86.717200000000005</v>
      </c>
      <c r="I113" s="3">
        <v>224.024</v>
      </c>
      <c r="J113" s="3">
        <v>2701.5183000000002</v>
      </c>
      <c r="L113" s="3">
        <f t="shared" si="5"/>
        <v>18.975100000000012</v>
      </c>
      <c r="O113" s="3">
        <f t="shared" si="4"/>
        <v>-0.27035000000000764</v>
      </c>
    </row>
    <row r="114" spans="4:15" x14ac:dyDescent="0.25">
      <c r="D114" s="3">
        <v>67.828000000000003</v>
      </c>
      <c r="E114" s="3">
        <v>223.99619999999999</v>
      </c>
      <c r="F114" s="3">
        <v>2726.2336</v>
      </c>
      <c r="H114" s="3">
        <v>86.804199999999994</v>
      </c>
      <c r="I114" s="3">
        <v>224.02340000000001</v>
      </c>
      <c r="J114" s="3">
        <v>2726.1849000000002</v>
      </c>
      <c r="L114" s="3">
        <f t="shared" si="5"/>
        <v>18.976199999999992</v>
      </c>
      <c r="O114" s="3">
        <f t="shared" si="4"/>
        <v>-0.18389999999999418</v>
      </c>
    </row>
    <row r="115" spans="4:15" x14ac:dyDescent="0.25">
      <c r="D115" s="3">
        <v>67.776399999999995</v>
      </c>
      <c r="E115" s="3">
        <v>223.9966</v>
      </c>
      <c r="F115" s="3">
        <v>2750.8966999999998</v>
      </c>
      <c r="H115" s="3">
        <v>86.755899999999997</v>
      </c>
      <c r="I115" s="3">
        <v>224.0215</v>
      </c>
      <c r="J115" s="3">
        <v>2750.8492000000001</v>
      </c>
      <c r="L115" s="3">
        <f t="shared" si="5"/>
        <v>18.979500000000002</v>
      </c>
      <c r="O115" s="3">
        <f t="shared" si="4"/>
        <v>-0.23385000000000389</v>
      </c>
    </row>
    <row r="116" spans="4:15" x14ac:dyDescent="0.25">
      <c r="D116" s="3">
        <v>67.813599999999994</v>
      </c>
      <c r="E116" s="3">
        <v>223.9958</v>
      </c>
      <c r="F116" s="3">
        <v>2775.5605999999998</v>
      </c>
      <c r="H116" s="3">
        <v>86.789599999999993</v>
      </c>
      <c r="I116" s="3">
        <v>224.023</v>
      </c>
      <c r="J116" s="3">
        <v>2775.5144</v>
      </c>
      <c r="L116" s="3">
        <f t="shared" si="5"/>
        <v>18.975999999999999</v>
      </c>
      <c r="O116" s="3">
        <f t="shared" si="4"/>
        <v>-0.19840000000000657</v>
      </c>
    </row>
    <row r="117" spans="4:15" x14ac:dyDescent="0.25">
      <c r="D117" s="3">
        <v>67.780699999999996</v>
      </c>
      <c r="E117" s="3">
        <v>223.9973</v>
      </c>
      <c r="F117" s="3">
        <v>2800.2255</v>
      </c>
      <c r="H117" s="3">
        <v>86.750299999999996</v>
      </c>
      <c r="I117" s="3">
        <v>224.02440000000001</v>
      </c>
      <c r="J117" s="3">
        <v>2800.1786000000002</v>
      </c>
      <c r="L117" s="3">
        <f t="shared" si="5"/>
        <v>18.9696</v>
      </c>
      <c r="O117" s="3">
        <f t="shared" si="4"/>
        <v>-0.23449999999999704</v>
      </c>
    </row>
    <row r="118" spans="4:15" x14ac:dyDescent="0.25">
      <c r="D118" s="3">
        <v>67.662899999999993</v>
      </c>
      <c r="E118" s="3">
        <v>223.99709999999999</v>
      </c>
      <c r="F118" s="3">
        <v>2824.8924999999999</v>
      </c>
      <c r="H118" s="3">
        <v>86.620099999999994</v>
      </c>
      <c r="I118" s="3">
        <v>224.02160000000001</v>
      </c>
      <c r="J118" s="3">
        <v>2824.8433</v>
      </c>
      <c r="L118" s="3">
        <f t="shared" si="5"/>
        <v>18.9572</v>
      </c>
      <c r="O118" s="3">
        <f t="shared" si="4"/>
        <v>-0.35850000000000648</v>
      </c>
    </row>
    <row r="119" spans="4:15" x14ac:dyDescent="0.25">
      <c r="D119" s="3">
        <v>67.702399999999997</v>
      </c>
      <c r="E119" s="3">
        <v>223.99780000000001</v>
      </c>
      <c r="F119" s="3">
        <v>2849.5603999999998</v>
      </c>
      <c r="H119" s="3">
        <v>86.669799999999995</v>
      </c>
      <c r="I119" s="3">
        <v>224.02160000000001</v>
      </c>
      <c r="J119" s="3">
        <v>2849.5086000000001</v>
      </c>
      <c r="L119" s="3">
        <f t="shared" si="5"/>
        <v>18.967399999999998</v>
      </c>
      <c r="O119" s="3">
        <f t="shared" si="4"/>
        <v>-0.31390000000000384</v>
      </c>
    </row>
    <row r="120" spans="4:15" x14ac:dyDescent="0.25">
      <c r="D120" s="3">
        <v>67.718999999999994</v>
      </c>
      <c r="E120" s="3">
        <v>223.9974</v>
      </c>
      <c r="F120" s="3">
        <v>2874.2211000000002</v>
      </c>
      <c r="H120" s="3">
        <v>86.687899999999999</v>
      </c>
      <c r="I120" s="3">
        <v>224.02199999999999</v>
      </c>
      <c r="J120" s="3">
        <v>2874.1743999999999</v>
      </c>
      <c r="L120" s="3">
        <f t="shared" si="5"/>
        <v>18.968900000000005</v>
      </c>
      <c r="O120" s="3">
        <f t="shared" si="4"/>
        <v>-0.29654999999999632</v>
      </c>
    </row>
    <row r="121" spans="4:15" x14ac:dyDescent="0.25">
      <c r="D121" s="3">
        <v>67.718900000000005</v>
      </c>
      <c r="E121" s="3">
        <v>223.9966</v>
      </c>
      <c r="F121" s="3">
        <v>2898.8910000000001</v>
      </c>
      <c r="H121" s="3">
        <v>86.687100000000001</v>
      </c>
      <c r="I121" s="3">
        <v>224.02119999999999</v>
      </c>
      <c r="J121" s="3">
        <v>2898.8393000000001</v>
      </c>
      <c r="L121" s="3">
        <f t="shared" si="5"/>
        <v>18.968199999999996</v>
      </c>
      <c r="O121" s="3">
        <f t="shared" si="4"/>
        <v>-0.29699999999999704</v>
      </c>
    </row>
    <row r="122" spans="4:15" x14ac:dyDescent="0.25">
      <c r="D122" s="3">
        <v>67.773799999999994</v>
      </c>
      <c r="E122" s="3">
        <v>223.99629999999999</v>
      </c>
      <c r="F122" s="3">
        <v>2923.5553</v>
      </c>
      <c r="H122" s="3">
        <v>86.739000000000004</v>
      </c>
      <c r="I122" s="3">
        <v>224.0224</v>
      </c>
      <c r="J122" s="3">
        <v>2923.5056</v>
      </c>
      <c r="L122" s="3">
        <f t="shared" si="5"/>
        <v>18.96520000000001</v>
      </c>
      <c r="O122" s="3">
        <f t="shared" si="4"/>
        <v>-0.2436000000000007</v>
      </c>
    </row>
    <row r="123" spans="4:15" x14ac:dyDescent="0.25">
      <c r="D123" s="3">
        <v>67.730699999999999</v>
      </c>
      <c r="E123" s="3">
        <v>223.9958</v>
      </c>
      <c r="F123" s="3">
        <v>2948.2181999999998</v>
      </c>
      <c r="H123" s="3">
        <v>86.700199999999995</v>
      </c>
      <c r="I123" s="3">
        <v>224.02090000000001</v>
      </c>
      <c r="J123" s="3">
        <v>2948.1702</v>
      </c>
      <c r="L123" s="3">
        <f t="shared" si="5"/>
        <v>18.969499999999996</v>
      </c>
      <c r="O123" s="3">
        <f t="shared" si="4"/>
        <v>-0.28454999999999586</v>
      </c>
    </row>
    <row r="124" spans="4:15" x14ac:dyDescent="0.25">
      <c r="D124" s="3">
        <v>67.812799999999996</v>
      </c>
      <c r="E124" s="3">
        <v>223.99590000000001</v>
      </c>
      <c r="F124" s="3">
        <v>2972.8847000000001</v>
      </c>
      <c r="H124" s="3">
        <v>86.7804</v>
      </c>
      <c r="I124" s="3">
        <v>224.02260000000001</v>
      </c>
      <c r="J124" s="3">
        <v>2972.8362999999999</v>
      </c>
      <c r="L124" s="3">
        <f t="shared" si="5"/>
        <v>18.967600000000004</v>
      </c>
      <c r="O124" s="3">
        <f t="shared" si="4"/>
        <v>-0.20340000000000202</v>
      </c>
    </row>
    <row r="125" spans="4:15" x14ac:dyDescent="0.25">
      <c r="D125" s="3">
        <v>67.724699999999999</v>
      </c>
      <c r="E125" s="3">
        <v>223.9965</v>
      </c>
      <c r="F125" s="3">
        <v>2997.5509000000002</v>
      </c>
      <c r="H125" s="3">
        <v>86.699100000000001</v>
      </c>
      <c r="I125" s="3">
        <v>224.02099999999999</v>
      </c>
      <c r="J125" s="3">
        <v>2997.5005000000001</v>
      </c>
      <c r="L125" s="3">
        <f t="shared" si="5"/>
        <v>18.974400000000003</v>
      </c>
      <c r="O125" s="3">
        <f t="shared" si="4"/>
        <v>-0.28810000000000002</v>
      </c>
    </row>
    <row r="126" spans="4:15" x14ac:dyDescent="0.25">
      <c r="D126" s="3">
        <v>67.681600000000003</v>
      </c>
      <c r="E126" s="3">
        <v>223.99549999999999</v>
      </c>
      <c r="F126" s="3">
        <v>3022.2168999999999</v>
      </c>
      <c r="H126" s="3">
        <v>86.65</v>
      </c>
      <c r="I126" s="3">
        <v>224.0224</v>
      </c>
      <c r="J126" s="3">
        <v>3022.1651999999999</v>
      </c>
      <c r="L126" s="3">
        <f t="shared" si="5"/>
        <v>18.968400000000003</v>
      </c>
      <c r="O126" s="3">
        <f t="shared" si="4"/>
        <v>-0.33419999999999561</v>
      </c>
    </row>
    <row r="127" spans="4:15" x14ac:dyDescent="0.25">
      <c r="D127" s="3">
        <v>67.759699999999995</v>
      </c>
      <c r="E127" s="3">
        <v>223.99590000000001</v>
      </c>
      <c r="F127" s="3">
        <v>3046.8814000000002</v>
      </c>
      <c r="H127" s="3">
        <v>86.727099999999993</v>
      </c>
      <c r="I127" s="3">
        <v>224.02170000000001</v>
      </c>
      <c r="J127" s="3">
        <v>3046.8310999999999</v>
      </c>
      <c r="L127" s="3">
        <f t="shared" si="5"/>
        <v>18.967399999999998</v>
      </c>
      <c r="O127" s="3">
        <f t="shared" si="4"/>
        <v>-0.25660000000000593</v>
      </c>
    </row>
    <row r="128" spans="4:15" x14ac:dyDescent="0.25">
      <c r="D128" s="3">
        <v>67.84</v>
      </c>
      <c r="E128" s="3">
        <v>223.99680000000001</v>
      </c>
      <c r="F128" s="3">
        <v>3071.5430999999999</v>
      </c>
      <c r="H128" s="3">
        <v>86.799899999999994</v>
      </c>
      <c r="I128" s="3">
        <v>224.02440000000001</v>
      </c>
      <c r="J128" s="3">
        <v>3071.4978000000001</v>
      </c>
      <c r="L128" s="3">
        <f t="shared" si="5"/>
        <v>18.95989999999999</v>
      </c>
      <c r="O128" s="3">
        <f t="shared" si="4"/>
        <v>-0.18004999999999427</v>
      </c>
    </row>
    <row r="129" spans="4:15" x14ac:dyDescent="0.25">
      <c r="D129" s="3">
        <v>67.715999999999994</v>
      </c>
      <c r="E129" s="3">
        <v>223.9965</v>
      </c>
      <c r="F129" s="3">
        <v>3096.2107999999998</v>
      </c>
      <c r="H129" s="3">
        <v>86.68</v>
      </c>
      <c r="I129" s="3">
        <v>224.02180000000001</v>
      </c>
      <c r="J129" s="3">
        <v>3096.1613000000002</v>
      </c>
      <c r="L129" s="3">
        <f t="shared" si="5"/>
        <v>18.964000000000013</v>
      </c>
      <c r="O129" s="3">
        <f t="shared" si="4"/>
        <v>-0.3019999999999925</v>
      </c>
    </row>
    <row r="130" spans="4:15" x14ac:dyDescent="0.25">
      <c r="D130" s="3">
        <v>67.882599999999996</v>
      </c>
      <c r="E130" s="3">
        <v>223.99760000000001</v>
      </c>
      <c r="F130" s="3">
        <v>3120.8764000000001</v>
      </c>
      <c r="H130" s="3">
        <v>86.840999999999994</v>
      </c>
      <c r="I130" s="3">
        <v>224.02369999999999</v>
      </c>
      <c r="J130" s="3">
        <v>3120.8274000000001</v>
      </c>
      <c r="L130" s="3">
        <f t="shared" si="5"/>
        <v>18.958399999999997</v>
      </c>
      <c r="O130" s="3">
        <f t="shared" si="4"/>
        <v>-0.13820000000001187</v>
      </c>
    </row>
    <row r="131" spans="4:15" x14ac:dyDescent="0.25">
      <c r="D131" s="3">
        <v>67.749099999999999</v>
      </c>
      <c r="E131" s="3">
        <v>223.9974</v>
      </c>
      <c r="F131" s="3">
        <v>3145.5392000000002</v>
      </c>
      <c r="H131" s="3">
        <v>86.725700000000003</v>
      </c>
      <c r="I131" s="3">
        <v>224.02289999999999</v>
      </c>
      <c r="J131" s="3">
        <v>3145.4913000000001</v>
      </c>
      <c r="L131" s="3">
        <f t="shared" si="5"/>
        <v>18.976600000000005</v>
      </c>
      <c r="O131" s="3">
        <f t="shared" si="4"/>
        <v>-0.26259999999999195</v>
      </c>
    </row>
    <row r="132" spans="4:15" x14ac:dyDescent="0.25">
      <c r="D132" s="3">
        <v>67.420500000000004</v>
      </c>
      <c r="E132" s="3">
        <v>223.9956</v>
      </c>
      <c r="F132" s="3">
        <v>3170.2121999999999</v>
      </c>
      <c r="H132" s="3">
        <v>86.393100000000004</v>
      </c>
      <c r="I132" s="3">
        <v>224.0189</v>
      </c>
      <c r="J132" s="3">
        <v>3170.1543000000001</v>
      </c>
      <c r="L132" s="3">
        <f t="shared" si="5"/>
        <v>18.9726</v>
      </c>
      <c r="O132" s="3">
        <f t="shared" si="4"/>
        <v>-0.59319999999999595</v>
      </c>
    </row>
    <row r="133" spans="4:15" x14ac:dyDescent="0.25">
      <c r="D133" s="3">
        <v>67.430300000000003</v>
      </c>
      <c r="E133" s="3">
        <v>223.99629999999999</v>
      </c>
      <c r="F133" s="3">
        <v>3194.8795</v>
      </c>
      <c r="H133" s="3">
        <v>86.412000000000006</v>
      </c>
      <c r="I133" s="3">
        <v>224.0172</v>
      </c>
      <c r="J133" s="3">
        <v>3194.8202000000001</v>
      </c>
      <c r="L133" s="3">
        <f t="shared" si="5"/>
        <v>18.981700000000004</v>
      </c>
      <c r="O133" s="3">
        <f t="shared" ref="O133:O135" si="6">AVERAGE(D133,H133)-77.5</f>
        <v>-0.57884999999998854</v>
      </c>
    </row>
    <row r="134" spans="4:15" x14ac:dyDescent="0.25">
      <c r="D134" s="3">
        <v>67.710099999999997</v>
      </c>
      <c r="E134" s="3">
        <v>223.99709999999999</v>
      </c>
      <c r="F134" s="3">
        <v>3219.5355</v>
      </c>
      <c r="H134" s="3">
        <v>86.690200000000004</v>
      </c>
      <c r="I134" s="3">
        <v>224.02289999999999</v>
      </c>
      <c r="J134" s="3">
        <v>3219.4872999999998</v>
      </c>
      <c r="L134" s="3">
        <f t="shared" si="5"/>
        <v>18.980100000000007</v>
      </c>
      <c r="O134" s="3">
        <f t="shared" si="6"/>
        <v>-0.29984999999999218</v>
      </c>
    </row>
    <row r="135" spans="4:15" x14ac:dyDescent="0.25">
      <c r="D135" s="3">
        <v>67.711100000000002</v>
      </c>
      <c r="E135" s="3">
        <v>223.99889999999999</v>
      </c>
      <c r="F135" s="3">
        <v>3244.1999000000001</v>
      </c>
      <c r="H135" s="3">
        <v>86.679400000000001</v>
      </c>
      <c r="I135" s="3">
        <v>224.02160000000001</v>
      </c>
      <c r="J135" s="3">
        <v>3244.152</v>
      </c>
      <c r="L135" s="3">
        <f t="shared" si="5"/>
        <v>18.968299999999999</v>
      </c>
      <c r="O135" s="3">
        <f t="shared" si="6"/>
        <v>-0.30474999999999852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33DF-211A-4585-BD94-6431F98E766E}">
  <dimension ref="E4:Q268"/>
  <sheetViews>
    <sheetView tabSelected="1" zoomScaleNormal="100" workbookViewId="0">
      <selection activeCell="M4" sqref="M4"/>
    </sheetView>
  </sheetViews>
  <sheetFormatPr defaultRowHeight="15" x14ac:dyDescent="0.25"/>
  <sheetData>
    <row r="4" spans="5:17" x14ac:dyDescent="0.25">
      <c r="E4" s="1" t="s">
        <v>0</v>
      </c>
      <c r="F4" s="1" t="s">
        <v>1</v>
      </c>
      <c r="G4" s="1" t="s">
        <v>2</v>
      </c>
      <c r="P4" s="1" t="s">
        <v>1</v>
      </c>
      <c r="Q4" s="1" t="s">
        <v>0</v>
      </c>
    </row>
    <row r="5" spans="5:17" x14ac:dyDescent="0.25">
      <c r="E5">
        <v>67.583609999999993</v>
      </c>
      <c r="F5">
        <v>223.99996999999999</v>
      </c>
      <c r="G5">
        <v>12.268140000000001</v>
      </c>
      <c r="I5">
        <f>F137-$J$5</f>
        <v>-2.3882272727377085E-2</v>
      </c>
      <c r="J5">
        <f>AVERAGE(F137:F268)</f>
        <v>236.88075227272736</v>
      </c>
      <c r="K5">
        <f>-(G5-$G$5)*0.000145+0.236805+I5</f>
        <v>0.2129227272726229</v>
      </c>
      <c r="L5">
        <f>E5-77.5+19/2</f>
        <v>-0.41639000000000692</v>
      </c>
      <c r="N5" s="4">
        <f>G5/$G$5</f>
        <v>1</v>
      </c>
      <c r="P5" s="5">
        <f t="shared" ref="P5:P8" si="0">I5*1000</f>
        <v>-23.882272727377085</v>
      </c>
      <c r="Q5" s="5">
        <f t="shared" ref="Q5:Q8" si="1">(L5-$M$9)*1000</f>
        <v>17.264032258058059</v>
      </c>
    </row>
    <row r="6" spans="5:17" x14ac:dyDescent="0.25">
      <c r="E6">
        <v>67.548609999999996</v>
      </c>
      <c r="F6">
        <v>224.00002000000001</v>
      </c>
      <c r="G6">
        <v>36.941110000000002</v>
      </c>
      <c r="I6">
        <f t="shared" ref="I6:I69" si="2">F138-$J$5</f>
        <v>-8.3422727273614328E-3</v>
      </c>
      <c r="K6">
        <f t="shared" ref="K6:K69" si="3">-(G6-$G$5)*0.000145+0.236805+I6</f>
        <v>0.22488514662263856</v>
      </c>
      <c r="L6">
        <f t="shared" ref="L6:L69" si="4">E6-77.5+19/2</f>
        <v>-0.45139000000000351</v>
      </c>
      <c r="N6" s="4">
        <f>(G6-$G$5)/24.666+1</f>
        <v>2.0002825752047353</v>
      </c>
      <c r="P6" s="5">
        <f t="shared" si="0"/>
        <v>-8.3422727273614328</v>
      </c>
      <c r="Q6" s="5">
        <f t="shared" si="1"/>
        <v>-17.735967741938531</v>
      </c>
    </row>
    <row r="7" spans="5:17" x14ac:dyDescent="0.25">
      <c r="E7">
        <v>67.491709999999998</v>
      </c>
      <c r="F7">
        <v>224.00004999999999</v>
      </c>
      <c r="G7">
        <v>61.614550000000001</v>
      </c>
      <c r="I7">
        <f t="shared" si="2"/>
        <v>4.825772727264166E-2</v>
      </c>
      <c r="K7">
        <f t="shared" si="3"/>
        <v>0.27790749782264168</v>
      </c>
      <c r="L7">
        <f t="shared" si="4"/>
        <v>-0.50829000000000235</v>
      </c>
      <c r="N7" s="4">
        <f t="shared" ref="N7" si="5">(G7-$G$5)/24.666+1</f>
        <v>3.0005842049785127</v>
      </c>
      <c r="P7" s="5">
        <f t="shared" si="0"/>
        <v>48.25772727264166</v>
      </c>
      <c r="Q7" s="5">
        <f t="shared" si="1"/>
        <v>-74.635967741937364</v>
      </c>
    </row>
    <row r="8" spans="5:17" x14ac:dyDescent="0.25">
      <c r="E8">
        <v>67.549499999999995</v>
      </c>
      <c r="F8">
        <v>224.00002000000001</v>
      </c>
      <c r="G8">
        <v>86.287750000000003</v>
      </c>
      <c r="I8">
        <f t="shared" si="2"/>
        <v>7.2957727272637385E-2</v>
      </c>
      <c r="K8">
        <f t="shared" si="3"/>
        <v>0.2990298838226374</v>
      </c>
      <c r="L8">
        <f t="shared" si="4"/>
        <v>-0.45050000000000523</v>
      </c>
      <c r="N8" s="4">
        <v>3</v>
      </c>
      <c r="P8" s="5">
        <f t="shared" si="0"/>
        <v>72.957727272637385</v>
      </c>
      <c r="Q8" s="5">
        <f t="shared" si="1"/>
        <v>-16.84596774194025</v>
      </c>
    </row>
    <row r="9" spans="5:17" x14ac:dyDescent="0.25">
      <c r="E9">
        <v>67.604709999999997</v>
      </c>
      <c r="F9">
        <v>223.99996999999999</v>
      </c>
      <c r="G9">
        <v>110.96104</v>
      </c>
      <c r="I9">
        <f t="shared" si="2"/>
        <v>-0.11744227272737362</v>
      </c>
      <c r="K9">
        <f t="shared" si="3"/>
        <v>0.10505225677262636</v>
      </c>
      <c r="L9">
        <f t="shared" si="4"/>
        <v>-0.39529000000000281</v>
      </c>
      <c r="M9">
        <f>AVERAGE(L9:L132)</f>
        <v>-0.43365403225806498</v>
      </c>
      <c r="N9" s="4">
        <v>4</v>
      </c>
      <c r="P9" s="5">
        <f>I9*1000</f>
        <v>-117.44227272737362</v>
      </c>
      <c r="Q9" s="5">
        <f>(L9-$M$9)*1000</f>
        <v>38.364032258062174</v>
      </c>
    </row>
    <row r="10" spans="5:17" x14ac:dyDescent="0.25">
      <c r="E10">
        <v>67.487909999999999</v>
      </c>
      <c r="F10">
        <v>223.99996999999999</v>
      </c>
      <c r="G10">
        <v>135.63399999999999</v>
      </c>
      <c r="I10">
        <f t="shared" si="2"/>
        <v>3.9657727272640386E-2</v>
      </c>
      <c r="K10">
        <f t="shared" si="3"/>
        <v>0.25857467757264041</v>
      </c>
      <c r="L10">
        <f t="shared" si="4"/>
        <v>-0.5120900000000006</v>
      </c>
      <c r="N10" s="4">
        <v>5</v>
      </c>
      <c r="P10" s="5">
        <f t="shared" ref="P10:P73" si="6">I10*1000</f>
        <v>39.657727272640386</v>
      </c>
      <c r="Q10" s="5">
        <f t="shared" ref="Q10:Q73" si="7">(L10-$M$9)*1000</f>
        <v>-78.435967741935613</v>
      </c>
    </row>
    <row r="11" spans="5:17" x14ac:dyDescent="0.25">
      <c r="E11">
        <v>67.604820000000004</v>
      </c>
      <c r="F11">
        <v>223.99996999999999</v>
      </c>
      <c r="G11">
        <v>160.30721</v>
      </c>
      <c r="I11">
        <f t="shared" si="2"/>
        <v>-1.3182272727362943E-2</v>
      </c>
      <c r="K11">
        <f t="shared" si="3"/>
        <v>0.20215706212263704</v>
      </c>
      <c r="L11">
        <f t="shared" si="4"/>
        <v>-0.39517999999999631</v>
      </c>
      <c r="N11" s="4">
        <v>6</v>
      </c>
      <c r="P11" s="5">
        <f t="shared" si="6"/>
        <v>-13.182272727362943</v>
      </c>
      <c r="Q11" s="5">
        <f t="shared" si="7"/>
        <v>38.474032258068668</v>
      </c>
    </row>
    <row r="12" spans="5:17" x14ac:dyDescent="0.25">
      <c r="E12">
        <v>67.588909999999998</v>
      </c>
      <c r="F12">
        <v>223.99996999999999</v>
      </c>
      <c r="G12">
        <v>184.98041000000001</v>
      </c>
      <c r="I12">
        <f t="shared" si="2"/>
        <v>1.8577272726361116E-3</v>
      </c>
      <c r="K12">
        <f t="shared" si="3"/>
        <v>0.21361944812263609</v>
      </c>
      <c r="L12">
        <f t="shared" si="4"/>
        <v>-0.41109000000000151</v>
      </c>
      <c r="N12" s="4">
        <f>(G12-$G$6)/24.666+1</f>
        <v>7.0017554528500767</v>
      </c>
      <c r="P12" s="5">
        <f t="shared" si="6"/>
        <v>1.8577272726361116</v>
      </c>
      <c r="Q12" s="5">
        <f t="shared" si="7"/>
        <v>22.56403225806347</v>
      </c>
    </row>
    <row r="13" spans="5:17" x14ac:dyDescent="0.25">
      <c r="E13">
        <v>67.560310000000001</v>
      </c>
      <c r="F13">
        <v>223.99996999999999</v>
      </c>
      <c r="G13">
        <v>209.65353999999999</v>
      </c>
      <c r="I13">
        <f t="shared" si="2"/>
        <v>-3.0422727273560213E-3</v>
      </c>
      <c r="K13">
        <f t="shared" si="3"/>
        <v>0.20514184427264398</v>
      </c>
      <c r="L13">
        <f t="shared" si="4"/>
        <v>-0.4396899999999988</v>
      </c>
      <c r="N13" s="4">
        <f t="shared" ref="N13:N76" si="8">(G13-$G$6)/24.666+1</f>
        <v>8.0020445147166122</v>
      </c>
      <c r="P13" s="5">
        <f t="shared" si="6"/>
        <v>-3.0422727273560213</v>
      </c>
      <c r="Q13" s="5">
        <f t="shared" si="7"/>
        <v>-6.0359677419338231</v>
      </c>
    </row>
    <row r="14" spans="5:17" x14ac:dyDescent="0.25">
      <c r="E14">
        <v>67.582419999999999</v>
      </c>
      <c r="F14">
        <v>224.00002000000001</v>
      </c>
      <c r="G14">
        <v>234.32682</v>
      </c>
      <c r="I14">
        <f t="shared" si="2"/>
        <v>5.3177272726259162E-3</v>
      </c>
      <c r="K14">
        <f t="shared" si="3"/>
        <v>0.2099242186726259</v>
      </c>
      <c r="L14">
        <f t="shared" si="4"/>
        <v>-0.41758000000000095</v>
      </c>
      <c r="N14" s="4">
        <f t="shared" si="8"/>
        <v>9.002339657828589</v>
      </c>
      <c r="P14" s="5">
        <f t="shared" si="6"/>
        <v>5.3177272726259162</v>
      </c>
      <c r="Q14" s="5">
        <f t="shared" si="7"/>
        <v>16.07403225806403</v>
      </c>
    </row>
    <row r="15" spans="5:17" x14ac:dyDescent="0.25">
      <c r="E15">
        <v>67.596270000000004</v>
      </c>
      <c r="F15">
        <v>223.99996999999999</v>
      </c>
      <c r="G15">
        <v>259.00024999999999</v>
      </c>
      <c r="I15">
        <f t="shared" si="2"/>
        <v>-3.982272727370173E-3</v>
      </c>
      <c r="K15">
        <f t="shared" si="3"/>
        <v>0.19704657132262982</v>
      </c>
      <c r="L15">
        <f t="shared" si="4"/>
        <v>-0.40372999999999593</v>
      </c>
      <c r="N15" s="4">
        <f t="shared" si="8"/>
        <v>10.002640882186004</v>
      </c>
      <c r="P15" s="5">
        <f t="shared" si="6"/>
        <v>-3.982272727370173</v>
      </c>
      <c r="Q15" s="5">
        <f t="shared" si="7"/>
        <v>29.924032258069055</v>
      </c>
    </row>
    <row r="16" spans="5:17" x14ac:dyDescent="0.25">
      <c r="E16">
        <v>67.585009999999997</v>
      </c>
      <c r="F16">
        <v>223.99996999999999</v>
      </c>
      <c r="G16">
        <v>283.67329999999998</v>
      </c>
      <c r="I16">
        <f t="shared" si="2"/>
        <v>-2.842272727349382E-3</v>
      </c>
      <c r="K16">
        <f t="shared" si="3"/>
        <v>0.19460897907265062</v>
      </c>
      <c r="L16">
        <f t="shared" si="4"/>
        <v>-0.41499000000000308</v>
      </c>
      <c r="N16" s="4">
        <f t="shared" si="8"/>
        <v>11.002926700721639</v>
      </c>
      <c r="P16" s="5">
        <f t="shared" si="6"/>
        <v>-2.842272727349382</v>
      </c>
      <c r="Q16" s="5">
        <f t="shared" si="7"/>
        <v>18.664032258061901</v>
      </c>
    </row>
    <row r="17" spans="5:17" x14ac:dyDescent="0.25">
      <c r="E17">
        <v>67.588009999999997</v>
      </c>
      <c r="F17">
        <v>224.00003000000001</v>
      </c>
      <c r="G17">
        <v>308.34627</v>
      </c>
      <c r="I17">
        <f t="shared" si="2"/>
        <v>-4.4822727273583496E-3</v>
      </c>
      <c r="K17">
        <f t="shared" si="3"/>
        <v>0.18939139842264163</v>
      </c>
      <c r="L17">
        <f t="shared" si="4"/>
        <v>-0.41199000000000296</v>
      </c>
      <c r="N17" s="4">
        <f t="shared" si="8"/>
        <v>12.003209275926377</v>
      </c>
      <c r="P17" s="5">
        <f t="shared" si="6"/>
        <v>-4.4822727273583496</v>
      </c>
      <c r="Q17" s="5">
        <f t="shared" si="7"/>
        <v>21.664032258062015</v>
      </c>
    </row>
    <row r="18" spans="5:17" x14ac:dyDescent="0.25">
      <c r="E18">
        <v>67.555109999999999</v>
      </c>
      <c r="F18">
        <v>223.99996999999999</v>
      </c>
      <c r="G18">
        <v>333.01947000000001</v>
      </c>
      <c r="I18">
        <f t="shared" si="2"/>
        <v>4.6177272726311003E-3</v>
      </c>
      <c r="K18">
        <f t="shared" si="3"/>
        <v>0.19491378442263108</v>
      </c>
      <c r="L18">
        <f t="shared" si="4"/>
        <v>-0.4448900000000009</v>
      </c>
      <c r="N18" s="4">
        <f t="shared" si="8"/>
        <v>13.003501175707452</v>
      </c>
      <c r="P18" s="5">
        <f t="shared" si="6"/>
        <v>4.6177272726311003</v>
      </c>
      <c r="Q18" s="5">
        <f t="shared" si="7"/>
        <v>-11.235967741935916</v>
      </c>
    </row>
    <row r="19" spans="5:17" x14ac:dyDescent="0.25">
      <c r="E19">
        <v>67.586110000000005</v>
      </c>
      <c r="F19">
        <v>223.99996999999999</v>
      </c>
      <c r="G19">
        <v>357.69283000000001</v>
      </c>
      <c r="I19">
        <f t="shared" si="2"/>
        <v>4.8577272726504361E-3</v>
      </c>
      <c r="K19">
        <f t="shared" si="3"/>
        <v>0.19157614722265043</v>
      </c>
      <c r="L19">
        <f t="shared" si="4"/>
        <v>-0.41388999999999498</v>
      </c>
      <c r="N19" s="4">
        <f t="shared" si="8"/>
        <v>14.003799562150329</v>
      </c>
      <c r="P19" s="5">
        <f t="shared" si="6"/>
        <v>4.8577272726504361</v>
      </c>
      <c r="Q19" s="5">
        <f t="shared" si="7"/>
        <v>19.764032258069996</v>
      </c>
    </row>
    <row r="20" spans="5:17" x14ac:dyDescent="0.25">
      <c r="E20">
        <v>67.525509999999997</v>
      </c>
      <c r="F20">
        <v>223.99996999999999</v>
      </c>
      <c r="G20">
        <v>382.36610999999999</v>
      </c>
      <c r="I20">
        <f t="shared" si="2"/>
        <v>4.5772727264647983E-4</v>
      </c>
      <c r="K20">
        <f t="shared" si="3"/>
        <v>0.18359852162264648</v>
      </c>
      <c r="L20">
        <f t="shared" si="4"/>
        <v>-0.47449000000000296</v>
      </c>
      <c r="N20" s="4">
        <f t="shared" si="8"/>
        <v>15.004094705262304</v>
      </c>
      <c r="P20" s="5">
        <f t="shared" si="6"/>
        <v>0.45772727264647983</v>
      </c>
      <c r="Q20" s="5">
        <f t="shared" si="7"/>
        <v>-40.835967741937985</v>
      </c>
    </row>
    <row r="21" spans="5:17" x14ac:dyDescent="0.25">
      <c r="E21">
        <v>67.585210000000004</v>
      </c>
      <c r="F21">
        <v>223.99996999999999</v>
      </c>
      <c r="G21">
        <v>407.03924000000001</v>
      </c>
      <c r="I21">
        <f t="shared" si="2"/>
        <v>3.4577272726323827E-3</v>
      </c>
      <c r="K21">
        <f t="shared" si="3"/>
        <v>0.18302091777263238</v>
      </c>
      <c r="L21">
        <f t="shared" si="4"/>
        <v>-0.41478999999999644</v>
      </c>
      <c r="N21" s="4">
        <f t="shared" si="8"/>
        <v>16.004383767128843</v>
      </c>
      <c r="P21" s="5">
        <f t="shared" si="6"/>
        <v>3.4577272726323827</v>
      </c>
      <c r="Q21" s="5">
        <f t="shared" si="7"/>
        <v>18.864032258068541</v>
      </c>
    </row>
    <row r="22" spans="5:17" x14ac:dyDescent="0.25">
      <c r="E22">
        <v>67.540909999999997</v>
      </c>
      <c r="F22">
        <v>223.99996999999999</v>
      </c>
      <c r="G22">
        <v>431.71244000000002</v>
      </c>
      <c r="I22">
        <f t="shared" si="2"/>
        <v>7.4577272726230603E-3</v>
      </c>
      <c r="K22">
        <f t="shared" si="3"/>
        <v>0.18344330377262305</v>
      </c>
      <c r="L22">
        <f t="shared" si="4"/>
        <v>-0.45909000000000333</v>
      </c>
      <c r="N22" s="4">
        <f t="shared" si="8"/>
        <v>17.004675666909918</v>
      </c>
      <c r="P22" s="5">
        <f t="shared" si="6"/>
        <v>7.4577272726230603</v>
      </c>
      <c r="Q22" s="5">
        <f t="shared" si="7"/>
        <v>-25.435967741938349</v>
      </c>
    </row>
    <row r="23" spans="5:17" x14ac:dyDescent="0.25">
      <c r="E23">
        <v>67.571610000000007</v>
      </c>
      <c r="F23">
        <v>224.00002000000001</v>
      </c>
      <c r="G23">
        <v>456.38564000000002</v>
      </c>
      <c r="I23">
        <f t="shared" si="2"/>
        <v>6.1577272726367482E-3</v>
      </c>
      <c r="K23">
        <f t="shared" si="3"/>
        <v>0.17856568977263673</v>
      </c>
      <c r="L23">
        <f t="shared" si="4"/>
        <v>-0.42838999999999317</v>
      </c>
      <c r="N23" s="4">
        <f t="shared" si="8"/>
        <v>18.004967566690993</v>
      </c>
      <c r="P23" s="5">
        <f t="shared" si="6"/>
        <v>6.1577272726367482</v>
      </c>
      <c r="Q23" s="5">
        <f t="shared" si="7"/>
        <v>5.2640322580718157</v>
      </c>
    </row>
    <row r="24" spans="5:17" x14ac:dyDescent="0.25">
      <c r="E24">
        <v>67.586219999999997</v>
      </c>
      <c r="F24">
        <v>223.99996999999999</v>
      </c>
      <c r="G24">
        <v>481.05860999999999</v>
      </c>
      <c r="I24">
        <f t="shared" si="2"/>
        <v>-3.4422727273692999E-3</v>
      </c>
      <c r="K24">
        <f t="shared" si="3"/>
        <v>0.16538810912263069</v>
      </c>
      <c r="L24">
        <f t="shared" si="4"/>
        <v>-0.4137800000000027</v>
      </c>
      <c r="N24" s="4">
        <f t="shared" si="8"/>
        <v>19.005250141895726</v>
      </c>
      <c r="P24" s="5">
        <f t="shared" si="6"/>
        <v>-3.4422727273692999</v>
      </c>
      <c r="Q24" s="5">
        <f t="shared" si="7"/>
        <v>19.874032258062279</v>
      </c>
    </row>
    <row r="25" spans="5:17" x14ac:dyDescent="0.25">
      <c r="E25">
        <v>67.558610000000002</v>
      </c>
      <c r="F25">
        <v>223.99996999999999</v>
      </c>
      <c r="G25">
        <v>505.73196999999999</v>
      </c>
      <c r="I25">
        <f t="shared" si="2"/>
        <v>7.3177272726354659E-3</v>
      </c>
      <c r="K25">
        <f t="shared" si="3"/>
        <v>0.17257047192263547</v>
      </c>
      <c r="L25">
        <f t="shared" si="4"/>
        <v>-0.44138999999999839</v>
      </c>
      <c r="N25" s="4">
        <f t="shared" si="8"/>
        <v>20.005548528338604</v>
      </c>
      <c r="P25" s="5">
        <f t="shared" si="6"/>
        <v>7.3177272726354659</v>
      </c>
      <c r="Q25" s="5">
        <f t="shared" si="7"/>
        <v>-7.7359677419334139</v>
      </c>
    </row>
    <row r="26" spans="5:17" x14ac:dyDescent="0.25">
      <c r="E26">
        <v>67.562200000000004</v>
      </c>
      <c r="F26">
        <v>224.00004999999999</v>
      </c>
      <c r="G26">
        <v>530.40502000000004</v>
      </c>
      <c r="I26">
        <f t="shared" si="2"/>
        <v>2.3177272726400133E-3</v>
      </c>
      <c r="K26">
        <f t="shared" si="3"/>
        <v>0.16399287967263998</v>
      </c>
      <c r="L26">
        <f t="shared" si="4"/>
        <v>-0.43779999999999575</v>
      </c>
      <c r="N26" s="4">
        <f t="shared" si="8"/>
        <v>21.005834346874241</v>
      </c>
      <c r="P26" s="5">
        <f t="shared" si="6"/>
        <v>2.3177272726400133</v>
      </c>
      <c r="Q26" s="5">
        <f t="shared" si="7"/>
        <v>-4.1459677419307672</v>
      </c>
    </row>
    <row r="27" spans="5:17" x14ac:dyDescent="0.25">
      <c r="E27">
        <v>67.560410000000005</v>
      </c>
      <c r="F27">
        <v>223.99996999999999</v>
      </c>
      <c r="G27">
        <v>555.07807000000003</v>
      </c>
      <c r="I27">
        <f t="shared" si="2"/>
        <v>-6.5422727273585224E-3</v>
      </c>
      <c r="K27">
        <f t="shared" si="3"/>
        <v>0.15155528742264146</v>
      </c>
      <c r="L27">
        <f t="shared" si="4"/>
        <v>-0.43958999999999548</v>
      </c>
      <c r="N27" s="4">
        <f t="shared" si="8"/>
        <v>22.006120165409879</v>
      </c>
      <c r="P27" s="5">
        <f t="shared" si="6"/>
        <v>-6.5422727273585224</v>
      </c>
      <c r="Q27" s="5">
        <f t="shared" si="7"/>
        <v>-5.9359677419305035</v>
      </c>
    </row>
    <row r="28" spans="5:17" x14ac:dyDescent="0.25">
      <c r="E28">
        <v>67.563910000000007</v>
      </c>
      <c r="F28">
        <v>223.99996999999999</v>
      </c>
      <c r="G28">
        <v>579.75143000000003</v>
      </c>
      <c r="I28">
        <f t="shared" si="2"/>
        <v>-7.7422727273699365E-3</v>
      </c>
      <c r="K28">
        <f t="shared" si="3"/>
        <v>0.14677765022263006</v>
      </c>
      <c r="L28">
        <f t="shared" si="4"/>
        <v>-0.43608999999999298</v>
      </c>
      <c r="N28" s="4">
        <f t="shared" si="8"/>
        <v>23.006418551852754</v>
      </c>
      <c r="P28" s="5">
        <f t="shared" si="6"/>
        <v>-7.7422727273699365</v>
      </c>
      <c r="Q28" s="5">
        <f t="shared" si="7"/>
        <v>-2.4359677419280024</v>
      </c>
    </row>
    <row r="29" spans="5:17" x14ac:dyDescent="0.25">
      <c r="E29">
        <v>67.560509999999994</v>
      </c>
      <c r="F29">
        <v>224.00002000000001</v>
      </c>
      <c r="G29">
        <v>604.42454999999995</v>
      </c>
      <c r="I29">
        <f t="shared" si="2"/>
        <v>-1.5542272727373074E-2</v>
      </c>
      <c r="K29">
        <f t="shared" si="3"/>
        <v>0.13540004782262693</v>
      </c>
      <c r="L29">
        <f t="shared" si="4"/>
        <v>-0.43949000000000638</v>
      </c>
      <c r="N29" s="4">
        <f t="shared" si="8"/>
        <v>24.006707208302927</v>
      </c>
      <c r="P29" s="5">
        <f t="shared" si="6"/>
        <v>-15.542272727373074</v>
      </c>
      <c r="Q29" s="5">
        <f t="shared" si="7"/>
        <v>-5.8359677419413947</v>
      </c>
    </row>
    <row r="30" spans="5:17" x14ac:dyDescent="0.25">
      <c r="E30">
        <v>67.570710000000005</v>
      </c>
      <c r="F30">
        <v>223.99996999999999</v>
      </c>
      <c r="G30">
        <v>629.09790999999996</v>
      </c>
      <c r="I30">
        <f t="shared" si="2"/>
        <v>-1.0442272727374302E-2</v>
      </c>
      <c r="K30">
        <f t="shared" si="3"/>
        <v>0.1369224106226257</v>
      </c>
      <c r="L30">
        <f t="shared" si="4"/>
        <v>-0.42928999999999462</v>
      </c>
      <c r="N30" s="4">
        <f t="shared" si="8"/>
        <v>25.007005594745802</v>
      </c>
      <c r="P30" s="5">
        <f t="shared" si="6"/>
        <v>-10.442272727374302</v>
      </c>
      <c r="Q30" s="5">
        <f t="shared" si="7"/>
        <v>4.3640322580703605</v>
      </c>
    </row>
    <row r="31" spans="5:17" x14ac:dyDescent="0.25">
      <c r="E31">
        <v>67.565259999999995</v>
      </c>
      <c r="F31">
        <v>224.00002000000001</v>
      </c>
      <c r="G31">
        <v>653.77103999999997</v>
      </c>
      <c r="I31">
        <f t="shared" si="2"/>
        <v>-8.7422727273747114E-3</v>
      </c>
      <c r="K31">
        <f t="shared" si="3"/>
        <v>0.13504480677262529</v>
      </c>
      <c r="L31">
        <f t="shared" si="4"/>
        <v>-0.43474000000000501</v>
      </c>
      <c r="N31" s="4">
        <f t="shared" si="8"/>
        <v>26.007294656612341</v>
      </c>
      <c r="P31" s="5">
        <f t="shared" si="6"/>
        <v>-8.7422727273747114</v>
      </c>
      <c r="Q31" s="5">
        <f t="shared" si="7"/>
        <v>-1.0859677419400304</v>
      </c>
    </row>
    <row r="32" spans="5:17" x14ac:dyDescent="0.25">
      <c r="E32">
        <v>67.570710000000005</v>
      </c>
      <c r="F32">
        <v>223.99996999999999</v>
      </c>
      <c r="G32">
        <v>678.44416000000001</v>
      </c>
      <c r="I32">
        <f t="shared" si="2"/>
        <v>-5.8227272737099156E-4</v>
      </c>
      <c r="K32">
        <f t="shared" si="3"/>
        <v>0.13962720437262899</v>
      </c>
      <c r="L32">
        <f t="shared" si="4"/>
        <v>-0.42928999999999462</v>
      </c>
      <c r="N32" s="4">
        <f t="shared" si="8"/>
        <v>27.007583313062515</v>
      </c>
      <c r="P32" s="5">
        <f t="shared" si="6"/>
        <v>-0.58227272737099156</v>
      </c>
      <c r="Q32" s="5">
        <f t="shared" si="7"/>
        <v>4.3640322580703605</v>
      </c>
    </row>
    <row r="33" spans="5:17" x14ac:dyDescent="0.25">
      <c r="E33">
        <v>67.573849999999993</v>
      </c>
      <c r="F33">
        <v>223.99996999999999</v>
      </c>
      <c r="G33">
        <v>703.11735999999996</v>
      </c>
      <c r="I33">
        <f t="shared" si="2"/>
        <v>2.1577272726460706E-3</v>
      </c>
      <c r="K33">
        <f t="shared" si="3"/>
        <v>0.13878959037264607</v>
      </c>
      <c r="L33">
        <f t="shared" si="4"/>
        <v>-0.42615000000000691</v>
      </c>
      <c r="N33" s="4">
        <f t="shared" si="8"/>
        <v>28.00787521284359</v>
      </c>
      <c r="P33" s="5">
        <f t="shared" si="6"/>
        <v>2.1577272726460706</v>
      </c>
      <c r="Q33" s="5">
        <f t="shared" si="7"/>
        <v>7.5040322580580687</v>
      </c>
    </row>
    <row r="34" spans="5:17" x14ac:dyDescent="0.25">
      <c r="E34">
        <v>67.578680000000006</v>
      </c>
      <c r="F34">
        <v>223.99988999999999</v>
      </c>
      <c r="G34">
        <v>727.79048999999998</v>
      </c>
      <c r="I34">
        <f t="shared" si="2"/>
        <v>1.4057727272643206E-2</v>
      </c>
      <c r="K34">
        <f t="shared" si="3"/>
        <v>0.14711198652264318</v>
      </c>
      <c r="L34">
        <f t="shared" si="4"/>
        <v>-0.42131999999999437</v>
      </c>
      <c r="N34" s="4">
        <f t="shared" si="8"/>
        <v>29.008164274710126</v>
      </c>
      <c r="P34" s="5">
        <f t="shared" si="6"/>
        <v>14.057727272643206</v>
      </c>
      <c r="Q34" s="5">
        <f t="shared" si="7"/>
        <v>12.334032258070614</v>
      </c>
    </row>
    <row r="35" spans="5:17" x14ac:dyDescent="0.25">
      <c r="E35">
        <v>67.569010000000006</v>
      </c>
      <c r="F35">
        <v>223.99996999999999</v>
      </c>
      <c r="G35">
        <v>752.46376999999995</v>
      </c>
      <c r="I35">
        <f t="shared" si="2"/>
        <v>1.0757727272647344E-2</v>
      </c>
      <c r="K35">
        <f t="shared" si="3"/>
        <v>0.14023436092264735</v>
      </c>
      <c r="L35">
        <f t="shared" si="4"/>
        <v>-0.43098999999999421</v>
      </c>
      <c r="N35" s="4">
        <f t="shared" si="8"/>
        <v>30.008459417822102</v>
      </c>
      <c r="P35" s="5">
        <f t="shared" si="6"/>
        <v>10.757727272647344</v>
      </c>
      <c r="Q35" s="5">
        <f t="shared" si="7"/>
        <v>2.6640322580707698</v>
      </c>
    </row>
    <row r="36" spans="5:17" x14ac:dyDescent="0.25">
      <c r="E36">
        <v>67.560910000000007</v>
      </c>
      <c r="F36">
        <v>223.99996999999999</v>
      </c>
      <c r="G36">
        <v>777.13697000000002</v>
      </c>
      <c r="I36">
        <f t="shared" si="2"/>
        <v>5.7577272726234696E-3</v>
      </c>
      <c r="K36">
        <f t="shared" si="3"/>
        <v>0.13165674692262347</v>
      </c>
      <c r="L36">
        <f t="shared" si="4"/>
        <v>-0.4390899999999931</v>
      </c>
      <c r="N36" s="4">
        <f t="shared" si="8"/>
        <v>31.008751317603181</v>
      </c>
      <c r="P36" s="5">
        <f t="shared" si="6"/>
        <v>5.7577272726234696</v>
      </c>
      <c r="Q36" s="5">
        <f t="shared" si="7"/>
        <v>-5.435967741928116</v>
      </c>
    </row>
    <row r="37" spans="5:17" x14ac:dyDescent="0.25">
      <c r="E37">
        <v>67.601510000000005</v>
      </c>
      <c r="F37">
        <v>223.99996999999999</v>
      </c>
      <c r="G37">
        <v>801.81010000000003</v>
      </c>
      <c r="I37">
        <f t="shared" si="2"/>
        <v>-1.7242272727372665E-2</v>
      </c>
      <c r="K37">
        <f t="shared" si="3"/>
        <v>0.10507914307262732</v>
      </c>
      <c r="L37">
        <f t="shared" si="4"/>
        <v>-0.39848999999999535</v>
      </c>
      <c r="N37" s="4">
        <f t="shared" si="8"/>
        <v>32.009040379469717</v>
      </c>
      <c r="P37" s="5">
        <f t="shared" si="6"/>
        <v>-17.242272727372665</v>
      </c>
      <c r="Q37" s="5">
        <f t="shared" si="7"/>
        <v>35.164032258069632</v>
      </c>
    </row>
    <row r="38" spans="5:17" x14ac:dyDescent="0.25">
      <c r="E38">
        <v>67.562209999999993</v>
      </c>
      <c r="F38">
        <v>223.99996999999999</v>
      </c>
      <c r="G38">
        <v>826.48329999999999</v>
      </c>
      <c r="I38">
        <f t="shared" si="2"/>
        <v>-1.8422727273730288E-3</v>
      </c>
      <c r="K38">
        <f t="shared" si="3"/>
        <v>0.11690152907262696</v>
      </c>
      <c r="L38">
        <f t="shared" si="4"/>
        <v>-0.43779000000000678</v>
      </c>
      <c r="N38" s="4">
        <f t="shared" si="8"/>
        <v>33.009332279250792</v>
      </c>
      <c r="P38" s="5">
        <f t="shared" si="6"/>
        <v>-1.8422727273730288</v>
      </c>
      <c r="Q38" s="5">
        <f t="shared" si="7"/>
        <v>-4.1359677419418039</v>
      </c>
    </row>
    <row r="39" spans="5:17" x14ac:dyDescent="0.25">
      <c r="E39">
        <v>67.581199999999995</v>
      </c>
      <c r="F39">
        <v>224.00002000000001</v>
      </c>
      <c r="G39">
        <v>851.15643</v>
      </c>
      <c r="I39">
        <f t="shared" si="2"/>
        <v>-3.8422727273541568E-3</v>
      </c>
      <c r="K39">
        <f t="shared" si="3"/>
        <v>0.11132392522264584</v>
      </c>
      <c r="L39">
        <f t="shared" si="4"/>
        <v>-0.4188000000000045</v>
      </c>
      <c r="N39" s="4">
        <f t="shared" si="8"/>
        <v>34.009621341117331</v>
      </c>
      <c r="P39" s="5">
        <f t="shared" si="6"/>
        <v>-3.8422727273541568</v>
      </c>
      <c r="Q39" s="5">
        <f t="shared" si="7"/>
        <v>14.854032258060478</v>
      </c>
    </row>
    <row r="40" spans="5:17" x14ac:dyDescent="0.25">
      <c r="E40">
        <v>67.563980000000001</v>
      </c>
      <c r="F40">
        <v>223.99996999999999</v>
      </c>
      <c r="G40">
        <v>875.82962999999995</v>
      </c>
      <c r="I40">
        <f t="shared" si="2"/>
        <v>7.3577272726481624E-3</v>
      </c>
      <c r="K40">
        <f t="shared" si="3"/>
        <v>0.11894631122264815</v>
      </c>
      <c r="L40">
        <f t="shared" si="4"/>
        <v>-0.43601999999999919</v>
      </c>
      <c r="N40" s="4">
        <f t="shared" si="8"/>
        <v>35.009913240898399</v>
      </c>
      <c r="P40" s="5">
        <f t="shared" si="6"/>
        <v>7.3577272726481624</v>
      </c>
      <c r="Q40" s="5">
        <f t="shared" si="7"/>
        <v>-2.3659677419342051</v>
      </c>
    </row>
    <row r="41" spans="5:17" x14ac:dyDescent="0.25">
      <c r="E41">
        <v>67.552809999999994</v>
      </c>
      <c r="F41">
        <v>224.00002000000001</v>
      </c>
      <c r="G41">
        <v>900.50274999999999</v>
      </c>
      <c r="I41">
        <f t="shared" si="2"/>
        <v>2.3177272726400133E-3</v>
      </c>
      <c r="K41">
        <f t="shared" si="3"/>
        <v>0.11032870882264001</v>
      </c>
      <c r="L41">
        <f t="shared" si="4"/>
        <v>-0.44719000000000619</v>
      </c>
      <c r="N41" s="4">
        <f t="shared" si="8"/>
        <v>36.01020189734858</v>
      </c>
      <c r="P41" s="5">
        <f t="shared" si="6"/>
        <v>2.3177272726400133</v>
      </c>
      <c r="Q41" s="5">
        <f t="shared" si="7"/>
        <v>-13.535967741941214</v>
      </c>
    </row>
    <row r="42" spans="5:17" x14ac:dyDescent="0.25">
      <c r="E42">
        <v>67.552899999999994</v>
      </c>
      <c r="F42">
        <v>223.99996999999999</v>
      </c>
      <c r="G42">
        <v>925.17603999999994</v>
      </c>
      <c r="I42">
        <f t="shared" si="2"/>
        <v>-1.7422727273697092E-3</v>
      </c>
      <c r="K42">
        <f t="shared" si="3"/>
        <v>0.10269108177263028</v>
      </c>
      <c r="L42">
        <f t="shared" si="4"/>
        <v>-0.44710000000000605</v>
      </c>
      <c r="N42" s="4">
        <f t="shared" si="8"/>
        <v>37.010497445876915</v>
      </c>
      <c r="P42" s="5">
        <f t="shared" si="6"/>
        <v>-1.7422727273697092</v>
      </c>
      <c r="Q42" s="5">
        <f t="shared" si="7"/>
        <v>-13.445967741941068</v>
      </c>
    </row>
    <row r="43" spans="5:17" x14ac:dyDescent="0.25">
      <c r="E43">
        <v>67.540109999999999</v>
      </c>
      <c r="F43">
        <v>223.99996999999999</v>
      </c>
      <c r="G43">
        <v>949.84924000000001</v>
      </c>
      <c r="I43">
        <f t="shared" si="2"/>
        <v>1.1617727272636102E-2</v>
      </c>
      <c r="K43">
        <f t="shared" si="3"/>
        <v>0.11247346777263609</v>
      </c>
      <c r="L43">
        <f t="shared" si="4"/>
        <v>-0.45989000000000146</v>
      </c>
      <c r="N43" s="4">
        <f t="shared" si="8"/>
        <v>38.01078934565799</v>
      </c>
      <c r="P43" s="5">
        <f t="shared" si="6"/>
        <v>11.617727272636102</v>
      </c>
      <c r="Q43" s="5">
        <f t="shared" si="7"/>
        <v>-26.235967741936484</v>
      </c>
    </row>
    <row r="44" spans="5:17" x14ac:dyDescent="0.25">
      <c r="E44">
        <v>67.538110000000003</v>
      </c>
      <c r="F44">
        <v>223.99996999999999</v>
      </c>
      <c r="G44">
        <v>974.52243999999996</v>
      </c>
      <c r="I44">
        <f t="shared" si="2"/>
        <v>4.8577272726504361E-3</v>
      </c>
      <c r="K44">
        <f t="shared" si="3"/>
        <v>0.10213585377265044</v>
      </c>
      <c r="L44">
        <f t="shared" si="4"/>
        <v>-0.4618899999999968</v>
      </c>
      <c r="N44" s="4">
        <f t="shared" si="8"/>
        <v>39.011081245439065</v>
      </c>
      <c r="P44" s="5">
        <f t="shared" si="6"/>
        <v>4.8577272726504361</v>
      </c>
      <c r="Q44" s="5">
        <f t="shared" si="7"/>
        <v>-28.235967741931823</v>
      </c>
    </row>
    <row r="45" spans="5:17" x14ac:dyDescent="0.25">
      <c r="E45">
        <v>67.533109999999994</v>
      </c>
      <c r="F45">
        <v>223.99996999999999</v>
      </c>
      <c r="G45">
        <v>999.19548999999995</v>
      </c>
      <c r="I45">
        <f t="shared" si="2"/>
        <v>1.2717727272644197E-2</v>
      </c>
      <c r="K45">
        <f t="shared" si="3"/>
        <v>0.10641826152264419</v>
      </c>
      <c r="L45">
        <f t="shared" si="4"/>
        <v>-0.46689000000000647</v>
      </c>
      <c r="N45" s="4">
        <f t="shared" si="8"/>
        <v>40.011367063974703</v>
      </c>
      <c r="P45" s="5">
        <f t="shared" si="6"/>
        <v>12.717727272644197</v>
      </c>
      <c r="Q45" s="5">
        <f t="shared" si="7"/>
        <v>-33.235967741941487</v>
      </c>
    </row>
    <row r="46" spans="5:17" x14ac:dyDescent="0.25">
      <c r="E46">
        <v>67.54101</v>
      </c>
      <c r="F46">
        <v>223.99996999999999</v>
      </c>
      <c r="G46">
        <v>1023.8687</v>
      </c>
      <c r="I46">
        <f t="shared" si="2"/>
        <v>1.0857727272622242E-2</v>
      </c>
      <c r="K46">
        <f t="shared" si="3"/>
        <v>0.10098064607262222</v>
      </c>
      <c r="L46">
        <f t="shared" si="4"/>
        <v>-0.45899000000000001</v>
      </c>
      <c r="N46" s="4">
        <f t="shared" si="8"/>
        <v>41.011659369172136</v>
      </c>
      <c r="P46" s="5">
        <f t="shared" si="6"/>
        <v>10.857727272622242</v>
      </c>
      <c r="Q46" s="5">
        <f t="shared" si="7"/>
        <v>-25.335967741935029</v>
      </c>
    </row>
    <row r="47" spans="5:17" x14ac:dyDescent="0.25">
      <c r="E47">
        <v>67.543880000000001</v>
      </c>
      <c r="F47">
        <v>223.99991</v>
      </c>
      <c r="G47">
        <v>1048.5418999999999</v>
      </c>
      <c r="I47">
        <f t="shared" si="2"/>
        <v>3.0577272726475258E-3</v>
      </c>
      <c r="K47">
        <f t="shared" si="3"/>
        <v>8.9603032072647498E-2</v>
      </c>
      <c r="L47">
        <f t="shared" si="4"/>
        <v>-0.45611999999999853</v>
      </c>
      <c r="N47" s="4">
        <f t="shared" si="8"/>
        <v>42.011951268953212</v>
      </c>
      <c r="P47" s="5">
        <f t="shared" si="6"/>
        <v>3.0577272726475258</v>
      </c>
      <c r="Q47" s="5">
        <f t="shared" si="7"/>
        <v>-22.465967741933547</v>
      </c>
    </row>
    <row r="48" spans="5:17" x14ac:dyDescent="0.25">
      <c r="E48">
        <v>67.535809999999998</v>
      </c>
      <c r="F48">
        <v>223.99986999999999</v>
      </c>
      <c r="G48">
        <v>1073.2149999999999</v>
      </c>
      <c r="I48">
        <f t="shared" si="2"/>
        <v>-5.9422727273670262E-3</v>
      </c>
      <c r="K48">
        <f t="shared" si="3"/>
        <v>7.7025432572632946E-2</v>
      </c>
      <c r="L48">
        <f t="shared" si="4"/>
        <v>-0.4641900000000021</v>
      </c>
      <c r="N48" s="4">
        <f t="shared" si="8"/>
        <v>43.012239114570662</v>
      </c>
      <c r="P48" s="5">
        <f t="shared" si="6"/>
        <v>-5.9422727273670262</v>
      </c>
      <c r="Q48" s="5">
        <f t="shared" si="7"/>
        <v>-30.535967741937121</v>
      </c>
    </row>
    <row r="49" spans="5:17" x14ac:dyDescent="0.25">
      <c r="E49">
        <v>67.549359999999993</v>
      </c>
      <c r="F49">
        <v>224.00002000000001</v>
      </c>
      <c r="G49">
        <v>1097.8883000000001</v>
      </c>
      <c r="I49">
        <f t="shared" si="2"/>
        <v>-3.3942272727358613E-2</v>
      </c>
      <c r="K49">
        <f t="shared" si="3"/>
        <v>4.5447804072641346E-2</v>
      </c>
      <c r="L49">
        <f t="shared" si="4"/>
        <v>-0.45064000000000703</v>
      </c>
      <c r="N49" s="4">
        <f t="shared" si="8"/>
        <v>44.012535068515369</v>
      </c>
      <c r="P49" s="5">
        <f t="shared" si="6"/>
        <v>-33.942272727358613</v>
      </c>
      <c r="Q49" s="5">
        <f t="shared" si="7"/>
        <v>-16.985967741942055</v>
      </c>
    </row>
    <row r="50" spans="5:17" x14ac:dyDescent="0.25">
      <c r="E50">
        <v>67.545109999999994</v>
      </c>
      <c r="F50">
        <v>223.99996999999999</v>
      </c>
      <c r="G50">
        <v>1122.5615</v>
      </c>
      <c r="I50">
        <f t="shared" si="2"/>
        <v>-1.918227272736317E-2</v>
      </c>
      <c r="K50">
        <f t="shared" si="3"/>
        <v>5.663019007263681E-2</v>
      </c>
      <c r="L50">
        <f t="shared" si="4"/>
        <v>-0.45489000000000601</v>
      </c>
      <c r="N50" s="4">
        <f t="shared" si="8"/>
        <v>45.012826968296444</v>
      </c>
      <c r="P50" s="5">
        <f t="shared" si="6"/>
        <v>-19.18227272736317</v>
      </c>
      <c r="Q50" s="5">
        <f t="shared" si="7"/>
        <v>-21.235967741941032</v>
      </c>
    </row>
    <row r="51" spans="5:17" x14ac:dyDescent="0.25">
      <c r="E51">
        <v>67.562169999999995</v>
      </c>
      <c r="F51">
        <v>223.99996999999999</v>
      </c>
      <c r="G51">
        <v>1147.2347</v>
      </c>
      <c r="I51">
        <f t="shared" si="2"/>
        <v>-1.7942272727367481E-2</v>
      </c>
      <c r="K51">
        <f t="shared" si="3"/>
        <v>5.4292576072632492E-2</v>
      </c>
      <c r="L51">
        <f t="shared" si="4"/>
        <v>-0.43783000000000527</v>
      </c>
      <c r="N51" s="4">
        <f t="shared" si="8"/>
        <v>46.013118868077513</v>
      </c>
      <c r="P51" s="5">
        <f t="shared" si="6"/>
        <v>-17.942272727367481</v>
      </c>
      <c r="Q51" s="5">
        <f t="shared" si="7"/>
        <v>-4.1759677419402896</v>
      </c>
    </row>
    <row r="52" spans="5:17" x14ac:dyDescent="0.25">
      <c r="E52">
        <v>67.559209999999993</v>
      </c>
      <c r="F52">
        <v>223.99996999999999</v>
      </c>
      <c r="G52">
        <v>1171.9078</v>
      </c>
      <c r="I52">
        <f t="shared" si="2"/>
        <v>-4.9422727273622513E-3</v>
      </c>
      <c r="K52">
        <f t="shared" si="3"/>
        <v>6.3714976572637722E-2</v>
      </c>
      <c r="L52">
        <f t="shared" si="4"/>
        <v>-0.4407900000000069</v>
      </c>
      <c r="N52" s="4">
        <f t="shared" si="8"/>
        <v>47.013406713694962</v>
      </c>
      <c r="P52" s="5">
        <f t="shared" si="6"/>
        <v>-4.9422727273622513</v>
      </c>
      <c r="Q52" s="5">
        <f t="shared" si="7"/>
        <v>-7.1359677419419176</v>
      </c>
    </row>
    <row r="53" spans="5:17" x14ac:dyDescent="0.25">
      <c r="E53">
        <v>67.570269999999994</v>
      </c>
      <c r="F53">
        <v>223.99996999999999</v>
      </c>
      <c r="G53">
        <v>1196.5811000000001</v>
      </c>
      <c r="I53">
        <f t="shared" si="2"/>
        <v>-1.5422727273630699E-3</v>
      </c>
      <c r="K53">
        <f t="shared" si="3"/>
        <v>6.353734807263689E-2</v>
      </c>
      <c r="L53">
        <f t="shared" si="4"/>
        <v>-0.42973000000000638</v>
      </c>
      <c r="N53" s="4">
        <f t="shared" si="8"/>
        <v>48.01370266763967</v>
      </c>
      <c r="P53" s="5">
        <f t="shared" si="6"/>
        <v>-1.5422727273630699</v>
      </c>
      <c r="Q53" s="5">
        <f t="shared" si="7"/>
        <v>3.9240322580585962</v>
      </c>
    </row>
    <row r="54" spans="5:17" x14ac:dyDescent="0.25">
      <c r="E54">
        <v>67.583680000000001</v>
      </c>
      <c r="F54">
        <v>223.99996999999999</v>
      </c>
      <c r="G54">
        <v>1221.2542000000001</v>
      </c>
      <c r="I54">
        <f t="shared" si="2"/>
        <v>-1.1682272727369991E-2</v>
      </c>
      <c r="K54">
        <f t="shared" si="3"/>
        <v>4.9819748572629968E-2</v>
      </c>
      <c r="L54">
        <f t="shared" si="4"/>
        <v>-0.41631999999999891</v>
      </c>
      <c r="N54" s="4">
        <f t="shared" si="8"/>
        <v>49.01399051325712</v>
      </c>
      <c r="P54" s="5">
        <f t="shared" si="6"/>
        <v>-11.682272727369991</v>
      </c>
      <c r="Q54" s="5">
        <f t="shared" si="7"/>
        <v>17.334032258066067</v>
      </c>
    </row>
    <row r="55" spans="5:17" x14ac:dyDescent="0.25">
      <c r="E55">
        <v>67.584109999999995</v>
      </c>
      <c r="F55">
        <v>223.99996999999999</v>
      </c>
      <c r="G55">
        <v>1245.9275</v>
      </c>
      <c r="I55">
        <f t="shared" si="2"/>
        <v>-1.8422727273730288E-3</v>
      </c>
      <c r="K55">
        <f t="shared" si="3"/>
        <v>5.6082120072626945E-2</v>
      </c>
      <c r="L55">
        <f t="shared" si="4"/>
        <v>-0.41589000000000453</v>
      </c>
      <c r="N55" s="4">
        <f t="shared" si="8"/>
        <v>50.014286467201813</v>
      </c>
      <c r="P55" s="5">
        <f t="shared" si="6"/>
        <v>-1.8422727273730288</v>
      </c>
      <c r="Q55" s="5">
        <f t="shared" si="7"/>
        <v>17.764032258060446</v>
      </c>
    </row>
    <row r="56" spans="5:17" x14ac:dyDescent="0.25">
      <c r="E56">
        <v>67.582059999999998</v>
      </c>
      <c r="F56">
        <v>223.99996999999999</v>
      </c>
      <c r="G56">
        <v>1270.6006</v>
      </c>
      <c r="I56">
        <f t="shared" si="2"/>
        <v>-9.1822727273722649E-3</v>
      </c>
      <c r="K56">
        <f t="shared" si="3"/>
        <v>4.5164520572627709E-2</v>
      </c>
      <c r="L56">
        <f t="shared" si="4"/>
        <v>-0.41794000000000153</v>
      </c>
      <c r="N56" s="4">
        <f t="shared" si="8"/>
        <v>51.014574312819263</v>
      </c>
      <c r="P56" s="5">
        <f t="shared" si="6"/>
        <v>-9.1822727273722649</v>
      </c>
      <c r="Q56" s="5">
        <f t="shared" si="7"/>
        <v>15.714032258063448</v>
      </c>
    </row>
    <row r="57" spans="5:17" x14ac:dyDescent="0.25">
      <c r="E57">
        <v>67.570580000000007</v>
      </c>
      <c r="F57">
        <v>224.00002000000001</v>
      </c>
      <c r="G57">
        <v>1295.2738999999999</v>
      </c>
      <c r="I57">
        <f t="shared" si="2"/>
        <v>-2.2422727273578857E-3</v>
      </c>
      <c r="K57">
        <f t="shared" si="3"/>
        <v>4.8526892072642103E-2</v>
      </c>
      <c r="L57">
        <f t="shared" si="4"/>
        <v>-0.42941999999999325</v>
      </c>
      <c r="N57" s="4">
        <f t="shared" si="8"/>
        <v>52.014870266763964</v>
      </c>
      <c r="P57" s="5">
        <f t="shared" si="6"/>
        <v>-2.2422727273578857</v>
      </c>
      <c r="Q57" s="5">
        <f t="shared" si="7"/>
        <v>4.2340322580717293</v>
      </c>
    </row>
    <row r="58" spans="5:17" x14ac:dyDescent="0.25">
      <c r="E58">
        <v>67.592209999999994</v>
      </c>
      <c r="F58">
        <v>223.99996999999999</v>
      </c>
      <c r="G58">
        <v>1319.9467999999999</v>
      </c>
      <c r="I58">
        <f t="shared" si="2"/>
        <v>4.8177272726377396E-3</v>
      </c>
      <c r="K58">
        <f t="shared" si="3"/>
        <v>5.2009321572637712E-2</v>
      </c>
      <c r="L58">
        <f t="shared" si="4"/>
        <v>-0.40779000000000565</v>
      </c>
      <c r="N58" s="4">
        <f t="shared" si="8"/>
        <v>53.015150004054163</v>
      </c>
      <c r="P58" s="5">
        <f t="shared" si="6"/>
        <v>4.8177272726377396</v>
      </c>
      <c r="Q58" s="5">
        <f t="shared" si="7"/>
        <v>25.864032258059332</v>
      </c>
    </row>
    <row r="59" spans="5:17" x14ac:dyDescent="0.25">
      <c r="E59">
        <v>67.533370000000005</v>
      </c>
      <c r="F59">
        <v>223.99996999999999</v>
      </c>
      <c r="G59">
        <v>1344.62</v>
      </c>
      <c r="I59">
        <f t="shared" si="2"/>
        <v>-1.0422727273748933E-3</v>
      </c>
      <c r="K59">
        <f t="shared" si="3"/>
        <v>4.25717075726251E-2</v>
      </c>
      <c r="L59">
        <f t="shared" si="4"/>
        <v>-0.46662999999999499</v>
      </c>
      <c r="N59" s="4">
        <f t="shared" si="8"/>
        <v>54.015441903835232</v>
      </c>
      <c r="P59" s="5">
        <f t="shared" si="6"/>
        <v>-1.0422727273748933</v>
      </c>
      <c r="Q59" s="5">
        <f t="shared" si="7"/>
        <v>-32.975967741930013</v>
      </c>
    </row>
    <row r="60" spans="5:17" x14ac:dyDescent="0.25">
      <c r="E60">
        <v>67.612179999999995</v>
      </c>
      <c r="F60">
        <v>223.99996999999999</v>
      </c>
      <c r="G60">
        <v>1369.2933</v>
      </c>
      <c r="I60">
        <f t="shared" si="2"/>
        <v>4.1772727263378329E-4</v>
      </c>
      <c r="K60">
        <f t="shared" si="3"/>
        <v>4.0454079072633736E-2</v>
      </c>
      <c r="L60">
        <f t="shared" si="4"/>
        <v>-0.38782000000000494</v>
      </c>
      <c r="N60" s="4">
        <f t="shared" si="8"/>
        <v>55.015737857779939</v>
      </c>
      <c r="P60" s="5">
        <f t="shared" si="6"/>
        <v>0.41772727263378329</v>
      </c>
      <c r="Q60" s="5">
        <f t="shared" si="7"/>
        <v>45.834032258060041</v>
      </c>
    </row>
    <row r="61" spans="5:17" x14ac:dyDescent="0.25">
      <c r="E61">
        <v>67.545410000000004</v>
      </c>
      <c r="F61">
        <v>224.00005999999999</v>
      </c>
      <c r="G61">
        <v>1393.9665</v>
      </c>
      <c r="I61">
        <f t="shared" si="2"/>
        <v>-4.4422727273740747E-3</v>
      </c>
      <c r="K61">
        <f t="shared" si="3"/>
        <v>3.2016465072625899E-2</v>
      </c>
      <c r="L61">
        <f t="shared" si="4"/>
        <v>-0.45458999999999605</v>
      </c>
      <c r="N61" s="4">
        <f t="shared" si="8"/>
        <v>56.016029757561014</v>
      </c>
      <c r="P61" s="5">
        <f t="shared" si="6"/>
        <v>-4.4422727273740747</v>
      </c>
      <c r="Q61" s="5">
        <f t="shared" si="7"/>
        <v>-20.935967741931073</v>
      </c>
    </row>
    <row r="62" spans="5:17" x14ac:dyDescent="0.25">
      <c r="E62">
        <v>67.592609999999993</v>
      </c>
      <c r="F62">
        <v>223.99996999999999</v>
      </c>
      <c r="G62">
        <v>1418.6396999999999</v>
      </c>
      <c r="I62">
        <f t="shared" si="2"/>
        <v>-1.3442272727360205E-2</v>
      </c>
      <c r="K62">
        <f t="shared" si="3"/>
        <v>1.9438851072639762E-2</v>
      </c>
      <c r="L62">
        <f t="shared" si="4"/>
        <v>-0.40739000000000658</v>
      </c>
      <c r="N62" s="4">
        <f t="shared" si="8"/>
        <v>57.01632165734209</v>
      </c>
      <c r="P62" s="5">
        <f t="shared" si="6"/>
        <v>-13.442272727360205</v>
      </c>
      <c r="Q62" s="5">
        <f t="shared" si="7"/>
        <v>26.2640322580584</v>
      </c>
    </row>
    <row r="63" spans="5:17" x14ac:dyDescent="0.25">
      <c r="E63">
        <v>67.578699999999998</v>
      </c>
      <c r="F63">
        <v>224.00004000000001</v>
      </c>
      <c r="G63">
        <v>1443.3130000000001</v>
      </c>
      <c r="I63">
        <f t="shared" si="2"/>
        <v>-1.2822727273658074E-3</v>
      </c>
      <c r="K63">
        <f t="shared" si="3"/>
        <v>2.8021222572634147E-2</v>
      </c>
      <c r="L63">
        <f t="shared" si="4"/>
        <v>-0.42130000000000223</v>
      </c>
      <c r="N63" s="4">
        <f t="shared" si="8"/>
        <v>58.016617611286797</v>
      </c>
      <c r="P63" s="5">
        <f t="shared" si="6"/>
        <v>-1.2822727273658074</v>
      </c>
      <c r="Q63" s="5">
        <f t="shared" si="7"/>
        <v>12.354032258062752</v>
      </c>
    </row>
    <row r="64" spans="5:17" x14ac:dyDescent="0.25">
      <c r="E64">
        <v>67.562010000000001</v>
      </c>
      <c r="F64">
        <v>223.99996999999999</v>
      </c>
      <c r="G64">
        <v>1467.9860000000001</v>
      </c>
      <c r="I64">
        <f t="shared" si="2"/>
        <v>-1.3742272727370164E-2</v>
      </c>
      <c r="K64">
        <f t="shared" si="3"/>
        <v>1.1983637572629796E-2</v>
      </c>
      <c r="L64">
        <f t="shared" si="4"/>
        <v>-0.43798999999999921</v>
      </c>
      <c r="N64" s="4">
        <f t="shared" si="8"/>
        <v>59.016901402740622</v>
      </c>
      <c r="P64" s="5">
        <f t="shared" si="6"/>
        <v>-13.742272727370164</v>
      </c>
      <c r="Q64" s="5">
        <f t="shared" si="7"/>
        <v>-4.3359677419342324</v>
      </c>
    </row>
    <row r="65" spans="5:17" x14ac:dyDescent="0.25">
      <c r="E65">
        <v>67.580209999999994</v>
      </c>
      <c r="F65">
        <v>223.99996999999999</v>
      </c>
      <c r="G65">
        <v>1492.6593</v>
      </c>
      <c r="I65">
        <f t="shared" si="2"/>
        <v>6.2577272726400679E-3</v>
      </c>
      <c r="K65">
        <f t="shared" si="3"/>
        <v>2.8406009072640043E-2</v>
      </c>
      <c r="L65">
        <f t="shared" si="4"/>
        <v>-0.4197900000000061</v>
      </c>
      <c r="N65" s="4">
        <f t="shared" si="8"/>
        <v>60.017197356685315</v>
      </c>
      <c r="P65" s="5">
        <f t="shared" si="6"/>
        <v>6.2577272726400679</v>
      </c>
      <c r="Q65" s="5">
        <f t="shared" si="7"/>
        <v>13.864032258058877</v>
      </c>
    </row>
    <row r="66" spans="5:17" x14ac:dyDescent="0.25">
      <c r="E66">
        <v>67.576409999999996</v>
      </c>
      <c r="F66">
        <v>223.99996999999999</v>
      </c>
      <c r="G66">
        <v>1517.3324</v>
      </c>
      <c r="I66">
        <f t="shared" si="2"/>
        <v>-1.3182272727362943E-2</v>
      </c>
      <c r="K66">
        <f t="shared" si="3"/>
        <v>5.3884095726370318E-3</v>
      </c>
      <c r="L66">
        <f t="shared" si="4"/>
        <v>-0.42359000000000435</v>
      </c>
      <c r="N66" s="4">
        <f t="shared" si="8"/>
        <v>61.017485202302765</v>
      </c>
      <c r="P66" s="5">
        <f t="shared" si="6"/>
        <v>-13.182272727362943</v>
      </c>
      <c r="Q66" s="5">
        <f t="shared" si="7"/>
        <v>10.064032258060628</v>
      </c>
    </row>
    <row r="67" spans="5:17" x14ac:dyDescent="0.25">
      <c r="E67">
        <v>67.580680000000001</v>
      </c>
      <c r="F67">
        <v>223.99996999999999</v>
      </c>
      <c r="G67">
        <v>1542.0057999999999</v>
      </c>
      <c r="I67">
        <f t="shared" si="2"/>
        <v>1.2717727272644197E-2</v>
      </c>
      <c r="K67">
        <f t="shared" si="3"/>
        <v>2.771076657264418E-2</v>
      </c>
      <c r="L67">
        <f t="shared" si="4"/>
        <v>-0.41931999999999903</v>
      </c>
      <c r="N67" s="4">
        <f t="shared" si="8"/>
        <v>62.017785210411091</v>
      </c>
      <c r="P67" s="5">
        <f t="shared" si="6"/>
        <v>12.717727272644197</v>
      </c>
      <c r="Q67" s="5">
        <f t="shared" si="7"/>
        <v>14.334032258065953</v>
      </c>
    </row>
    <row r="68" spans="5:17" x14ac:dyDescent="0.25">
      <c r="E68">
        <v>67.601010000000002</v>
      </c>
      <c r="F68">
        <v>223.99996999999999</v>
      </c>
      <c r="G68">
        <v>1566.6786999999999</v>
      </c>
      <c r="I68">
        <f t="shared" si="2"/>
        <v>-2.7822727273587589E-3</v>
      </c>
      <c r="K68">
        <f t="shared" si="3"/>
        <v>8.633196072641236E-3</v>
      </c>
      <c r="L68">
        <f t="shared" si="4"/>
        <v>-0.39898999999999774</v>
      </c>
      <c r="N68" s="4">
        <f t="shared" si="8"/>
        <v>63.018064947701284</v>
      </c>
      <c r="P68" s="5">
        <f t="shared" si="6"/>
        <v>-2.7822727273587589</v>
      </c>
      <c r="Q68" s="5">
        <f t="shared" si="7"/>
        <v>34.664032258067245</v>
      </c>
    </row>
    <row r="69" spans="5:17" x14ac:dyDescent="0.25">
      <c r="E69">
        <v>67.575010000000006</v>
      </c>
      <c r="F69">
        <v>223.99996999999999</v>
      </c>
      <c r="G69">
        <v>1591.3520000000001</v>
      </c>
      <c r="I69">
        <f t="shared" si="2"/>
        <v>1.9557727272626835E-2</v>
      </c>
      <c r="K69">
        <f t="shared" si="3"/>
        <v>2.7395567572626789E-2</v>
      </c>
      <c r="L69">
        <f t="shared" si="4"/>
        <v>-0.42498999999999398</v>
      </c>
      <c r="N69" s="4">
        <f t="shared" si="8"/>
        <v>64.018360901645991</v>
      </c>
      <c r="P69" s="5">
        <f t="shared" si="6"/>
        <v>19.557727272626835</v>
      </c>
      <c r="Q69" s="5">
        <f t="shared" si="7"/>
        <v>8.6640322580709963</v>
      </c>
    </row>
    <row r="70" spans="5:17" x14ac:dyDescent="0.25">
      <c r="E70">
        <v>67.559809999999999</v>
      </c>
      <c r="F70">
        <v>223.99987999999999</v>
      </c>
      <c r="G70">
        <v>1616.0253</v>
      </c>
      <c r="I70">
        <f t="shared" ref="I70:I133" si="9">F202-$J$5</f>
        <v>-6.642272727361842E-3</v>
      </c>
      <c r="K70">
        <f t="shared" ref="K70:K133" si="10">-(G70-$G$5)*0.000145+0.236805+I70</f>
        <v>-2.3820609273618731E-3</v>
      </c>
      <c r="L70">
        <f t="shared" ref="L70:L133" si="11">E70-77.5+19/2</f>
        <v>-0.44019000000000119</v>
      </c>
      <c r="N70" s="4">
        <f t="shared" si="8"/>
        <v>65.018656855590692</v>
      </c>
      <c r="P70" s="5">
        <f t="shared" si="6"/>
        <v>-6.642272727361842</v>
      </c>
      <c r="Q70" s="5">
        <f t="shared" si="7"/>
        <v>-6.5359677419362106</v>
      </c>
    </row>
    <row r="71" spans="5:17" x14ac:dyDescent="0.25">
      <c r="E71">
        <v>67.503410000000002</v>
      </c>
      <c r="F71">
        <v>223.99996999999999</v>
      </c>
      <c r="G71">
        <v>1640.6983</v>
      </c>
      <c r="I71">
        <f t="shared" si="9"/>
        <v>1.315772727264175E-2</v>
      </c>
      <c r="K71">
        <f t="shared" si="10"/>
        <v>1.3840354072641725E-2</v>
      </c>
      <c r="L71">
        <f t="shared" si="11"/>
        <v>-0.49658999999999764</v>
      </c>
      <c r="N71" s="4">
        <f t="shared" si="8"/>
        <v>66.018940647044516</v>
      </c>
      <c r="P71" s="5">
        <f t="shared" si="6"/>
        <v>13.15772727264175</v>
      </c>
      <c r="Q71" s="5">
        <f t="shared" si="7"/>
        <v>-62.935967741932664</v>
      </c>
    </row>
    <row r="72" spans="5:17" x14ac:dyDescent="0.25">
      <c r="E72">
        <v>67.600409999999997</v>
      </c>
      <c r="F72">
        <v>223.99996999999999</v>
      </c>
      <c r="G72">
        <v>1665.3715</v>
      </c>
      <c r="I72">
        <f t="shared" si="9"/>
        <v>-2.7482272727354484E-2</v>
      </c>
      <c r="K72">
        <f t="shared" si="10"/>
        <v>-3.0377259927354516E-2</v>
      </c>
      <c r="L72">
        <f t="shared" si="11"/>
        <v>-0.39959000000000344</v>
      </c>
      <c r="N72" s="4">
        <f t="shared" si="8"/>
        <v>67.019232546825592</v>
      </c>
      <c r="P72" s="5">
        <f t="shared" si="6"/>
        <v>-27.482272727354484</v>
      </c>
      <c r="Q72" s="5">
        <f t="shared" si="7"/>
        <v>34.064032258061538</v>
      </c>
    </row>
    <row r="73" spans="5:17" x14ac:dyDescent="0.25">
      <c r="E73">
        <v>67.550309999999996</v>
      </c>
      <c r="F73">
        <v>223.99996999999999</v>
      </c>
      <c r="G73">
        <v>1690.0446999999999</v>
      </c>
      <c r="I73">
        <f t="shared" si="9"/>
        <v>2.7417727272649017E-2</v>
      </c>
      <c r="K73">
        <f t="shared" si="10"/>
        <v>2.0945126072649006E-2</v>
      </c>
      <c r="L73">
        <f t="shared" si="11"/>
        <v>-0.44969000000000392</v>
      </c>
      <c r="N73" s="4">
        <f t="shared" si="8"/>
        <v>68.019524446606667</v>
      </c>
      <c r="P73" s="5">
        <f t="shared" si="6"/>
        <v>27.417727272649017</v>
      </c>
      <c r="Q73" s="5">
        <f t="shared" si="7"/>
        <v>-16.03596774193894</v>
      </c>
    </row>
    <row r="74" spans="5:17" x14ac:dyDescent="0.25">
      <c r="E74">
        <v>67.582890000000006</v>
      </c>
      <c r="F74">
        <v>223.99996999999999</v>
      </c>
      <c r="G74">
        <v>1714.7179000000001</v>
      </c>
      <c r="I74">
        <f t="shared" si="9"/>
        <v>-1.0342272727370982E-2</v>
      </c>
      <c r="K74">
        <f t="shared" si="10"/>
        <v>-2.0392487927371028E-2</v>
      </c>
      <c r="L74">
        <f t="shared" si="11"/>
        <v>-0.41710999999999387</v>
      </c>
      <c r="N74" s="4">
        <f t="shared" si="8"/>
        <v>69.019816346387742</v>
      </c>
      <c r="P74" s="5">
        <f t="shared" ref="P74:P132" si="12">I74*1000</f>
        <v>-10.342272727370982</v>
      </c>
      <c r="Q74" s="5">
        <f t="shared" ref="Q74:Q132" si="13">(L74-$M$9)*1000</f>
        <v>16.544032258071105</v>
      </c>
    </row>
    <row r="75" spans="5:17" x14ac:dyDescent="0.25">
      <c r="E75">
        <v>67.548310000000001</v>
      </c>
      <c r="F75">
        <v>223.99996999999999</v>
      </c>
      <c r="G75">
        <v>1739.3910000000001</v>
      </c>
      <c r="I75">
        <f t="shared" si="9"/>
        <v>-8.5422727273680721E-3</v>
      </c>
      <c r="K75">
        <f t="shared" si="10"/>
        <v>-2.217008742736809E-2</v>
      </c>
      <c r="L75">
        <f t="shared" si="11"/>
        <v>-0.45168999999999926</v>
      </c>
      <c r="N75" s="4">
        <f t="shared" si="8"/>
        <v>70.020104192005192</v>
      </c>
      <c r="P75" s="5">
        <f t="shared" si="12"/>
        <v>-8.5422727273680721</v>
      </c>
      <c r="Q75" s="5">
        <f t="shared" si="13"/>
        <v>-18.035967741934279</v>
      </c>
    </row>
    <row r="76" spans="5:17" x14ac:dyDescent="0.25">
      <c r="E76">
        <v>67.590609999999998</v>
      </c>
      <c r="F76">
        <v>223.99996999999999</v>
      </c>
      <c r="G76">
        <v>1764.0642</v>
      </c>
      <c r="I76">
        <f t="shared" si="9"/>
        <v>1.0057727272624106E-2</v>
      </c>
      <c r="K76">
        <f t="shared" si="10"/>
        <v>-7.1477014273759187E-3</v>
      </c>
      <c r="L76">
        <f t="shared" si="11"/>
        <v>-0.40939000000000192</v>
      </c>
      <c r="N76" s="4">
        <f t="shared" si="8"/>
        <v>71.020396091786267</v>
      </c>
      <c r="P76" s="5">
        <f t="shared" si="12"/>
        <v>10.057727272624106</v>
      </c>
      <c r="Q76" s="5">
        <f t="shared" si="13"/>
        <v>24.264032258063061</v>
      </c>
    </row>
    <row r="77" spans="5:17" x14ac:dyDescent="0.25">
      <c r="E77">
        <v>67.585250000000002</v>
      </c>
      <c r="F77">
        <v>223.99996999999999</v>
      </c>
      <c r="G77">
        <v>1788.7375</v>
      </c>
      <c r="I77">
        <f t="shared" si="9"/>
        <v>2.9577272726442061E-3</v>
      </c>
      <c r="K77">
        <f t="shared" si="10"/>
        <v>-1.7825329927355804E-2</v>
      </c>
      <c r="L77">
        <f t="shared" si="11"/>
        <v>-0.41474999999999795</v>
      </c>
      <c r="N77" s="4">
        <f t="shared" ref="N77:N132" si="14">(G77-$G$6)/24.666+1</f>
        <v>72.020692045730968</v>
      </c>
      <c r="P77" s="5">
        <f t="shared" si="12"/>
        <v>2.9577272726442061</v>
      </c>
      <c r="Q77" s="5">
        <f t="shared" si="13"/>
        <v>18.904032258067026</v>
      </c>
    </row>
    <row r="78" spans="5:17" x14ac:dyDescent="0.25">
      <c r="E78">
        <v>67.537610000000001</v>
      </c>
      <c r="F78">
        <v>223.99991</v>
      </c>
      <c r="G78">
        <v>1813.4106999999999</v>
      </c>
      <c r="I78">
        <f t="shared" si="9"/>
        <v>-8.0822727273641704E-3</v>
      </c>
      <c r="K78">
        <f t="shared" si="10"/>
        <v>-3.2442943927364187E-2</v>
      </c>
      <c r="L78">
        <f t="shared" si="11"/>
        <v>-0.46238999999999919</v>
      </c>
      <c r="N78" s="4">
        <f t="shared" si="14"/>
        <v>73.020983945512043</v>
      </c>
      <c r="P78" s="5">
        <f t="shared" si="12"/>
        <v>-8.0822727273641704</v>
      </c>
      <c r="Q78" s="5">
        <f t="shared" si="13"/>
        <v>-28.735967741934211</v>
      </c>
    </row>
    <row r="79" spans="5:17" x14ac:dyDescent="0.25">
      <c r="E79">
        <v>67.578710000000001</v>
      </c>
      <c r="F79">
        <v>224.00002000000001</v>
      </c>
      <c r="G79">
        <v>1838.0839000000001</v>
      </c>
      <c r="I79">
        <f t="shared" si="9"/>
        <v>-1.2982272727356303E-2</v>
      </c>
      <c r="K79">
        <f t="shared" si="10"/>
        <v>-4.0920557927356327E-2</v>
      </c>
      <c r="L79">
        <f t="shared" si="11"/>
        <v>-0.42128999999999905</v>
      </c>
      <c r="N79" s="4">
        <f t="shared" si="14"/>
        <v>74.021275845293118</v>
      </c>
      <c r="P79" s="5">
        <f t="shared" si="12"/>
        <v>-12.982272727356303</v>
      </c>
      <c r="Q79" s="5">
        <f t="shared" si="13"/>
        <v>12.364032258065926</v>
      </c>
    </row>
    <row r="80" spans="5:17" x14ac:dyDescent="0.25">
      <c r="E80">
        <v>67.574110000000005</v>
      </c>
      <c r="F80">
        <v>223.99996999999999</v>
      </c>
      <c r="G80">
        <v>1862.7570000000001</v>
      </c>
      <c r="I80">
        <f t="shared" si="9"/>
        <v>-8.8422727273496093E-3</v>
      </c>
      <c r="K80">
        <f t="shared" si="10"/>
        <v>-4.0358157427349661E-2</v>
      </c>
      <c r="L80">
        <f t="shared" si="11"/>
        <v>-0.42588999999999544</v>
      </c>
      <c r="N80" s="4">
        <f t="shared" si="14"/>
        <v>75.021563690910568</v>
      </c>
      <c r="P80" s="5">
        <f t="shared" si="12"/>
        <v>-8.8422727273496093</v>
      </c>
      <c r="Q80" s="5">
        <f t="shared" si="13"/>
        <v>7.764032258069542</v>
      </c>
    </row>
    <row r="81" spans="5:17" x14ac:dyDescent="0.25">
      <c r="E81">
        <v>67.577910000000003</v>
      </c>
      <c r="F81">
        <v>223.99996999999999</v>
      </c>
      <c r="G81">
        <v>1887.4302</v>
      </c>
      <c r="I81">
        <f t="shared" si="9"/>
        <v>1.2057727272633656E-2</v>
      </c>
      <c r="K81">
        <f t="shared" si="10"/>
        <v>-2.3035771427366347E-2</v>
      </c>
      <c r="L81">
        <f t="shared" si="11"/>
        <v>-0.42208999999999719</v>
      </c>
      <c r="N81" s="4">
        <f t="shared" si="14"/>
        <v>76.021855590691644</v>
      </c>
      <c r="P81" s="5">
        <f t="shared" si="12"/>
        <v>12.057727272633656</v>
      </c>
      <c r="Q81" s="5">
        <f t="shared" si="13"/>
        <v>11.56403225806779</v>
      </c>
    </row>
    <row r="82" spans="5:17" x14ac:dyDescent="0.25">
      <c r="E82">
        <v>67.578509999999994</v>
      </c>
      <c r="F82">
        <v>223.99996999999999</v>
      </c>
      <c r="G82">
        <v>1912.1034999999999</v>
      </c>
      <c r="I82">
        <f t="shared" si="9"/>
        <v>-3.6422727273759392E-3</v>
      </c>
      <c r="K82">
        <f t="shared" si="10"/>
        <v>-4.2313399927375983E-2</v>
      </c>
      <c r="L82">
        <f t="shared" si="11"/>
        <v>-0.42149000000000569</v>
      </c>
      <c r="N82" s="4">
        <f t="shared" si="14"/>
        <v>77.022151544636344</v>
      </c>
      <c r="P82" s="5">
        <f t="shared" si="12"/>
        <v>-3.6422727273759392</v>
      </c>
      <c r="Q82" s="5">
        <f t="shared" si="13"/>
        <v>12.164032258059287</v>
      </c>
    </row>
    <row r="83" spans="5:17" x14ac:dyDescent="0.25">
      <c r="E83">
        <v>67.569760000000002</v>
      </c>
      <c r="F83">
        <v>223.99996999999999</v>
      </c>
      <c r="G83">
        <v>1936.7766999999999</v>
      </c>
      <c r="I83">
        <f t="shared" si="9"/>
        <v>-3.4422727273692999E-3</v>
      </c>
      <c r="K83">
        <f t="shared" si="10"/>
        <v>-4.5691013927369295E-2</v>
      </c>
      <c r="L83">
        <f t="shared" si="11"/>
        <v>-0.43023999999999774</v>
      </c>
      <c r="N83" s="4">
        <f t="shared" si="14"/>
        <v>78.022443444417405</v>
      </c>
      <c r="P83" s="5">
        <f t="shared" si="12"/>
        <v>-3.4422727273692999</v>
      </c>
      <c r="Q83" s="5">
        <f t="shared" si="13"/>
        <v>3.4140322580672455</v>
      </c>
    </row>
    <row r="84" spans="5:17" x14ac:dyDescent="0.25">
      <c r="E84">
        <v>67.581209999999999</v>
      </c>
      <c r="F84">
        <v>223.99996999999999</v>
      </c>
      <c r="G84">
        <v>1961.4498000000001</v>
      </c>
      <c r="I84">
        <f t="shared" si="9"/>
        <v>1.3177272726352385E-3</v>
      </c>
      <c r="K84">
        <f t="shared" si="10"/>
        <v>-4.4508613427364785E-2</v>
      </c>
      <c r="L84">
        <f t="shared" si="11"/>
        <v>-0.41879000000000133</v>
      </c>
      <c r="N84" s="4">
        <f t="shared" si="14"/>
        <v>79.022731290034869</v>
      </c>
      <c r="P84" s="5">
        <f t="shared" si="12"/>
        <v>1.3177272726352385</v>
      </c>
      <c r="Q84" s="5">
        <f t="shared" si="13"/>
        <v>14.864032258063652</v>
      </c>
    </row>
    <row r="85" spans="5:17" x14ac:dyDescent="0.25">
      <c r="E85">
        <v>67.540909999999997</v>
      </c>
      <c r="F85">
        <v>223.99996999999999</v>
      </c>
      <c r="G85">
        <v>1986.1229000000001</v>
      </c>
      <c r="I85">
        <f t="shared" si="9"/>
        <v>-9.4822727273538021E-3</v>
      </c>
      <c r="K85">
        <f t="shared" si="10"/>
        <v>-5.8886212927353854E-2</v>
      </c>
      <c r="L85">
        <f t="shared" si="11"/>
        <v>-0.45909000000000333</v>
      </c>
      <c r="N85" s="4">
        <f t="shared" si="14"/>
        <v>80.023019135652319</v>
      </c>
      <c r="P85" s="5">
        <f t="shared" si="12"/>
        <v>-9.4822727273538021</v>
      </c>
      <c r="Q85" s="5">
        <f t="shared" si="13"/>
        <v>-25.435967741938349</v>
      </c>
    </row>
    <row r="86" spans="5:17" x14ac:dyDescent="0.25">
      <c r="E86">
        <v>67.57441</v>
      </c>
      <c r="F86">
        <v>223.99996999999999</v>
      </c>
      <c r="G86">
        <v>2010.7961</v>
      </c>
      <c r="I86">
        <f t="shared" si="9"/>
        <v>6.4577272726467072E-3</v>
      </c>
      <c r="K86">
        <f t="shared" si="10"/>
        <v>-4.6523826927353351E-2</v>
      </c>
      <c r="L86">
        <f t="shared" si="11"/>
        <v>-0.42558999999999969</v>
      </c>
      <c r="N86" s="4">
        <f t="shared" si="14"/>
        <v>81.023311035433395</v>
      </c>
      <c r="P86" s="5">
        <f t="shared" si="12"/>
        <v>6.4577272726467072</v>
      </c>
      <c r="Q86" s="5">
        <f t="shared" si="13"/>
        <v>8.0640322580652892</v>
      </c>
    </row>
    <row r="87" spans="5:17" x14ac:dyDescent="0.25">
      <c r="E87">
        <v>67.568809999999999</v>
      </c>
      <c r="F87">
        <v>223.99996999999999</v>
      </c>
      <c r="G87">
        <v>2035.4693</v>
      </c>
      <c r="I87">
        <f t="shared" si="9"/>
        <v>-7.4422727273599776E-3</v>
      </c>
      <c r="K87">
        <f t="shared" si="10"/>
        <v>-6.4001440927359987E-2</v>
      </c>
      <c r="L87">
        <f t="shared" si="11"/>
        <v>-0.43119000000000085</v>
      </c>
      <c r="N87" s="4">
        <f t="shared" si="14"/>
        <v>82.02360293521447</v>
      </c>
      <c r="P87" s="5">
        <f t="shared" si="12"/>
        <v>-7.4422727273599776</v>
      </c>
      <c r="Q87" s="5">
        <f t="shared" si="13"/>
        <v>2.4640322580641305</v>
      </c>
    </row>
    <row r="88" spans="5:17" x14ac:dyDescent="0.25">
      <c r="E88">
        <v>67.589209999999994</v>
      </c>
      <c r="F88">
        <v>223.99996999999999</v>
      </c>
      <c r="G88">
        <v>2060.1426000000001</v>
      </c>
      <c r="I88">
        <f t="shared" si="9"/>
        <v>2.2557727272641159E-2</v>
      </c>
      <c r="K88">
        <f t="shared" si="10"/>
        <v>-3.7579069427358891E-2</v>
      </c>
      <c r="L88">
        <f t="shared" si="11"/>
        <v>-0.41079000000000576</v>
      </c>
      <c r="N88" s="4">
        <f t="shared" si="14"/>
        <v>83.02389888915917</v>
      </c>
      <c r="P88" s="5">
        <f t="shared" si="12"/>
        <v>22.557727272641159</v>
      </c>
      <c r="Q88" s="5">
        <f t="shared" si="13"/>
        <v>22.864032258059218</v>
      </c>
    </row>
    <row r="89" spans="5:17" x14ac:dyDescent="0.25">
      <c r="E89">
        <v>67.569209999999998</v>
      </c>
      <c r="F89">
        <v>224.00004000000001</v>
      </c>
      <c r="G89">
        <v>2084.8157999999999</v>
      </c>
      <c r="I89">
        <f t="shared" si="9"/>
        <v>-5.9422727273670262E-3</v>
      </c>
      <c r="K89">
        <f t="shared" si="10"/>
        <v>-6.9656683427367028E-2</v>
      </c>
      <c r="L89">
        <f t="shared" si="11"/>
        <v>-0.43079000000000178</v>
      </c>
      <c r="N89" s="4">
        <f t="shared" si="14"/>
        <v>84.024190788940231</v>
      </c>
      <c r="P89" s="5">
        <f t="shared" si="12"/>
        <v>-5.9422727273670262</v>
      </c>
      <c r="Q89" s="5">
        <f t="shared" si="13"/>
        <v>2.8640322580631983</v>
      </c>
    </row>
    <row r="90" spans="5:17" x14ac:dyDescent="0.25">
      <c r="E90">
        <v>67.570909999999998</v>
      </c>
      <c r="F90">
        <v>224.00004000000001</v>
      </c>
      <c r="G90">
        <v>2109.4888000000001</v>
      </c>
      <c r="I90">
        <f t="shared" si="9"/>
        <v>-9.5422727273728469E-3</v>
      </c>
      <c r="K90">
        <f t="shared" si="10"/>
        <v>-7.6834268427372843E-2</v>
      </c>
      <c r="L90">
        <f t="shared" si="11"/>
        <v>-0.42909000000000219</v>
      </c>
      <c r="N90" s="4">
        <f t="shared" si="14"/>
        <v>85.024474580394056</v>
      </c>
      <c r="P90" s="5">
        <f t="shared" si="12"/>
        <v>-9.5422727273728469</v>
      </c>
      <c r="Q90" s="5">
        <f t="shared" si="13"/>
        <v>4.564032258062789</v>
      </c>
    </row>
    <row r="91" spans="5:17" x14ac:dyDescent="0.25">
      <c r="E91">
        <v>67.568309999999997</v>
      </c>
      <c r="F91">
        <v>223.99988999999999</v>
      </c>
      <c r="G91">
        <v>2134.1621</v>
      </c>
      <c r="I91">
        <f t="shared" si="9"/>
        <v>-8.3822727273741293E-3</v>
      </c>
      <c r="K91">
        <f t="shared" si="10"/>
        <v>-7.925189692737411E-2</v>
      </c>
      <c r="L91">
        <f t="shared" si="11"/>
        <v>-0.43169000000000324</v>
      </c>
      <c r="N91" s="4">
        <f t="shared" si="14"/>
        <v>86.024770534338757</v>
      </c>
      <c r="P91" s="5">
        <f t="shared" si="12"/>
        <v>-8.3822727273741293</v>
      </c>
      <c r="Q91" s="5">
        <f t="shared" si="13"/>
        <v>1.9640322580617431</v>
      </c>
    </row>
    <row r="92" spans="5:17" x14ac:dyDescent="0.25">
      <c r="E92">
        <v>67.589659999999995</v>
      </c>
      <c r="F92">
        <v>223.99996999999999</v>
      </c>
      <c r="G92">
        <v>2158.8353000000002</v>
      </c>
      <c r="I92">
        <f t="shared" si="9"/>
        <v>1.145772727264216E-2</v>
      </c>
      <c r="K92">
        <f t="shared" si="10"/>
        <v>-6.2989510927357883E-2</v>
      </c>
      <c r="L92">
        <f t="shared" si="11"/>
        <v>-0.41034000000000503</v>
      </c>
      <c r="N92" s="4">
        <f t="shared" si="14"/>
        <v>87.025062434119846</v>
      </c>
      <c r="P92" s="5">
        <f t="shared" si="12"/>
        <v>11.45772727264216</v>
      </c>
      <c r="Q92" s="5">
        <f t="shared" si="13"/>
        <v>23.314032258059946</v>
      </c>
    </row>
    <row r="93" spans="5:17" x14ac:dyDescent="0.25">
      <c r="E93">
        <v>67.565010000000001</v>
      </c>
      <c r="F93">
        <v>223.99996999999999</v>
      </c>
      <c r="G93">
        <v>2183.5083</v>
      </c>
      <c r="I93">
        <f t="shared" si="9"/>
        <v>1.6757727272647571E-2</v>
      </c>
      <c r="K93">
        <f t="shared" si="10"/>
        <v>-6.1267095927352411E-2</v>
      </c>
      <c r="L93">
        <f t="shared" si="11"/>
        <v>-0.4349899999999991</v>
      </c>
      <c r="N93" s="4">
        <f t="shared" si="14"/>
        <v>88.025346225573657</v>
      </c>
      <c r="P93" s="5">
        <f t="shared" si="12"/>
        <v>16.757727272647571</v>
      </c>
      <c r="Q93" s="5">
        <f t="shared" si="13"/>
        <v>-1.3359677419341187</v>
      </c>
    </row>
    <row r="94" spans="5:17" x14ac:dyDescent="0.25">
      <c r="E94">
        <v>67.560209999999998</v>
      </c>
      <c r="F94">
        <v>223.99996999999999</v>
      </c>
      <c r="G94">
        <v>2208.1815000000001</v>
      </c>
      <c r="I94">
        <f t="shared" si="9"/>
        <v>-3.2422727273626606E-3</v>
      </c>
      <c r="K94">
        <f t="shared" si="10"/>
        <v>-8.4844709927362649E-2</v>
      </c>
      <c r="L94">
        <f t="shared" si="11"/>
        <v>-0.43979000000000212</v>
      </c>
      <c r="N94" s="4">
        <f t="shared" si="14"/>
        <v>89.025638125354732</v>
      </c>
      <c r="P94" s="5">
        <f t="shared" si="12"/>
        <v>-3.2422727273626606</v>
      </c>
      <c r="Q94" s="5">
        <f t="shared" si="13"/>
        <v>-6.1359677419371428</v>
      </c>
    </row>
    <row r="95" spans="5:17" x14ac:dyDescent="0.25">
      <c r="E95">
        <v>67.562569999999994</v>
      </c>
      <c r="F95">
        <v>223.99996999999999</v>
      </c>
      <c r="G95">
        <v>2232.8546999999999</v>
      </c>
      <c r="I95">
        <f t="shared" si="9"/>
        <v>4.1577272726271985E-3</v>
      </c>
      <c r="K95">
        <f t="shared" si="10"/>
        <v>-8.1022323927372797E-2</v>
      </c>
      <c r="L95">
        <f t="shared" si="11"/>
        <v>-0.4374300000000062</v>
      </c>
      <c r="N95" s="4">
        <f t="shared" si="14"/>
        <v>90.025930025135793</v>
      </c>
      <c r="P95" s="5">
        <f t="shared" si="12"/>
        <v>4.1577272726271985</v>
      </c>
      <c r="Q95" s="5">
        <f t="shared" si="13"/>
        <v>-3.7759677419412219</v>
      </c>
    </row>
    <row r="96" spans="5:17" x14ac:dyDescent="0.25">
      <c r="E96">
        <v>67.580910000000003</v>
      </c>
      <c r="F96">
        <v>223.99996999999999</v>
      </c>
      <c r="G96">
        <v>2257.5279</v>
      </c>
      <c r="I96">
        <f t="shared" si="9"/>
        <v>4.317727272649563E-3</v>
      </c>
      <c r="K96">
        <f t="shared" si="10"/>
        <v>-8.4439937927350439E-2</v>
      </c>
      <c r="L96">
        <f t="shared" si="11"/>
        <v>-0.41908999999999708</v>
      </c>
      <c r="N96" s="4">
        <f t="shared" si="14"/>
        <v>91.026221924916882</v>
      </c>
      <c r="P96" s="5">
        <f t="shared" si="12"/>
        <v>4.317727272649563</v>
      </c>
      <c r="Q96" s="5">
        <f t="shared" si="13"/>
        <v>14.564032258067904</v>
      </c>
    </row>
    <row r="97" spans="5:17" x14ac:dyDescent="0.25">
      <c r="E97">
        <v>67.555279999999996</v>
      </c>
      <c r="F97">
        <v>223.99996999999999</v>
      </c>
      <c r="G97">
        <v>2282.2012</v>
      </c>
      <c r="I97">
        <f t="shared" si="9"/>
        <v>6.317727272630691E-3</v>
      </c>
      <c r="K97">
        <f t="shared" si="10"/>
        <v>-8.6017566427369296E-2</v>
      </c>
      <c r="L97">
        <f t="shared" si="11"/>
        <v>-0.44472000000000378</v>
      </c>
      <c r="N97" s="4">
        <f t="shared" si="14"/>
        <v>92.026517878861583</v>
      </c>
      <c r="P97" s="5">
        <f t="shared" si="12"/>
        <v>6.317727272630691</v>
      </c>
      <c r="Q97" s="5">
        <f t="shared" si="13"/>
        <v>-11.065967741938799</v>
      </c>
    </row>
    <row r="98" spans="5:17" x14ac:dyDescent="0.25">
      <c r="E98">
        <v>67.579660000000004</v>
      </c>
      <c r="F98">
        <v>223.99996999999999</v>
      </c>
      <c r="G98">
        <v>2306.8744000000002</v>
      </c>
      <c r="I98">
        <f t="shared" si="9"/>
        <v>1.2657727272625152E-2</v>
      </c>
      <c r="K98">
        <f t="shared" si="10"/>
        <v>-8.3255180427374842E-2</v>
      </c>
      <c r="L98">
        <f t="shared" si="11"/>
        <v>-0.42033999999999594</v>
      </c>
      <c r="N98" s="4">
        <f t="shared" si="14"/>
        <v>93.026809778642658</v>
      </c>
      <c r="P98" s="5">
        <f t="shared" si="12"/>
        <v>12.657727272625152</v>
      </c>
      <c r="Q98" s="5">
        <f t="shared" si="13"/>
        <v>13.314032258069041</v>
      </c>
    </row>
    <row r="99" spans="5:17" x14ac:dyDescent="0.25">
      <c r="E99">
        <v>67.558909999999997</v>
      </c>
      <c r="F99">
        <v>223.99996999999999</v>
      </c>
      <c r="G99">
        <v>2331.5475999999999</v>
      </c>
      <c r="I99">
        <f t="shared" si="9"/>
        <v>-1.018227272737704E-2</v>
      </c>
      <c r="K99">
        <f t="shared" si="10"/>
        <v>-0.10967279442737704</v>
      </c>
      <c r="L99">
        <f t="shared" si="11"/>
        <v>-0.44109000000000265</v>
      </c>
      <c r="N99" s="4">
        <f t="shared" si="14"/>
        <v>94.027101678423733</v>
      </c>
      <c r="P99" s="5">
        <f t="shared" si="12"/>
        <v>-10.18227272737704</v>
      </c>
      <c r="Q99" s="5">
        <f t="shared" si="13"/>
        <v>-7.4359677419376657</v>
      </c>
    </row>
    <row r="100" spans="5:17" x14ac:dyDescent="0.25">
      <c r="E100">
        <v>67.580070000000006</v>
      </c>
      <c r="F100">
        <v>224.00004999999999</v>
      </c>
      <c r="G100">
        <v>2356.2206000000001</v>
      </c>
      <c r="I100">
        <f t="shared" si="9"/>
        <v>-2.4227272737675776E-4</v>
      </c>
      <c r="K100">
        <f t="shared" si="10"/>
        <v>-0.10331037942737675</v>
      </c>
      <c r="L100">
        <f t="shared" si="11"/>
        <v>-0.4199299999999937</v>
      </c>
      <c r="N100" s="4">
        <f t="shared" si="14"/>
        <v>95.027385469877558</v>
      </c>
      <c r="P100" s="5">
        <f t="shared" si="12"/>
        <v>-0.24227272737675776</v>
      </c>
      <c r="Q100" s="5">
        <f t="shared" si="13"/>
        <v>13.724032258071283</v>
      </c>
    </row>
    <row r="101" spans="5:17" x14ac:dyDescent="0.25">
      <c r="E101">
        <v>67.533209999999997</v>
      </c>
      <c r="F101">
        <v>223.99996999999999</v>
      </c>
      <c r="G101">
        <v>2380.8939999999998</v>
      </c>
      <c r="I101">
        <f t="shared" si="9"/>
        <v>-8.8227272735252882E-4</v>
      </c>
      <c r="K101">
        <f t="shared" si="10"/>
        <v>-0.10752802242735249</v>
      </c>
      <c r="L101">
        <f t="shared" si="11"/>
        <v>-0.46679000000000315</v>
      </c>
      <c r="N101" s="4">
        <f t="shared" si="14"/>
        <v>96.02768547798587</v>
      </c>
      <c r="P101" s="5">
        <f t="shared" si="12"/>
        <v>-0.88227272735252882</v>
      </c>
      <c r="Q101" s="5">
        <f t="shared" si="13"/>
        <v>-33.135967741938167</v>
      </c>
    </row>
    <row r="102" spans="5:17" x14ac:dyDescent="0.25">
      <c r="E102">
        <v>67.608059999999995</v>
      </c>
      <c r="F102">
        <v>223.99996999999999</v>
      </c>
      <c r="G102">
        <v>2405.567</v>
      </c>
      <c r="I102">
        <f t="shared" si="9"/>
        <v>1.4017727272630509E-2</v>
      </c>
      <c r="K102">
        <f t="shared" si="10"/>
        <v>-9.6205607427369499E-2</v>
      </c>
      <c r="L102">
        <f t="shared" si="11"/>
        <v>-0.39194000000000528</v>
      </c>
      <c r="N102" s="4">
        <f t="shared" si="14"/>
        <v>97.027969269439708</v>
      </c>
      <c r="P102" s="5">
        <f t="shared" si="12"/>
        <v>14.017727272630509</v>
      </c>
      <c r="Q102" s="5">
        <f t="shared" si="13"/>
        <v>41.714032258059696</v>
      </c>
    </row>
    <row r="103" spans="5:17" x14ac:dyDescent="0.25">
      <c r="E103">
        <v>67.476309999999998</v>
      </c>
      <c r="F103">
        <v>223.99987999999999</v>
      </c>
      <c r="G103">
        <v>2430.2402999999999</v>
      </c>
      <c r="I103">
        <f t="shared" si="9"/>
        <v>9.1772727265038156E-4</v>
      </c>
      <c r="K103">
        <f t="shared" si="10"/>
        <v>-0.11288323592734961</v>
      </c>
      <c r="L103">
        <f t="shared" si="11"/>
        <v>-0.52369000000000199</v>
      </c>
      <c r="N103" s="4">
        <f t="shared" si="14"/>
        <v>98.028265223384409</v>
      </c>
      <c r="P103" s="5">
        <f t="shared" si="12"/>
        <v>0.91772727265038156</v>
      </c>
      <c r="Q103" s="5">
        <f t="shared" si="13"/>
        <v>-90.035967741937</v>
      </c>
    </row>
    <row r="104" spans="5:17" x14ac:dyDescent="0.25">
      <c r="E104">
        <v>67.588710000000006</v>
      </c>
      <c r="F104">
        <v>223.99996999999999</v>
      </c>
      <c r="G104">
        <v>2454.9135000000001</v>
      </c>
      <c r="I104">
        <f t="shared" si="9"/>
        <v>1.817727272623415E-3</v>
      </c>
      <c r="K104">
        <f t="shared" si="10"/>
        <v>-0.11556084992737659</v>
      </c>
      <c r="L104">
        <f t="shared" si="11"/>
        <v>-0.41128999999999394</v>
      </c>
      <c r="N104" s="4">
        <f t="shared" si="14"/>
        <v>99.028557123165484</v>
      </c>
      <c r="P104" s="5">
        <f t="shared" si="12"/>
        <v>1.817727272623415</v>
      </c>
      <c r="Q104" s="5">
        <f t="shared" si="13"/>
        <v>22.364032258071042</v>
      </c>
    </row>
    <row r="105" spans="5:17" x14ac:dyDescent="0.25">
      <c r="E105">
        <v>67.556010000000001</v>
      </c>
      <c r="F105">
        <v>223.99996999999999</v>
      </c>
      <c r="G105">
        <v>2479.5868</v>
      </c>
      <c r="I105">
        <f t="shared" si="9"/>
        <v>-3.3482272727354712E-2</v>
      </c>
      <c r="K105">
        <f t="shared" si="10"/>
        <v>-0.1544384784273547</v>
      </c>
      <c r="L105">
        <f t="shared" si="11"/>
        <v>-0.44398999999999944</v>
      </c>
      <c r="N105" s="4">
        <f t="shared" si="14"/>
        <v>100.02885307711018</v>
      </c>
      <c r="P105" s="5">
        <f t="shared" si="12"/>
        <v>-33.482272727354712</v>
      </c>
      <c r="Q105" s="5">
        <f t="shared" si="13"/>
        <v>-10.335967741934461</v>
      </c>
    </row>
    <row r="106" spans="5:17" x14ac:dyDescent="0.25">
      <c r="E106">
        <v>67.592269999999999</v>
      </c>
      <c r="F106">
        <v>223.99996999999999</v>
      </c>
      <c r="G106">
        <v>2504.2597999999998</v>
      </c>
      <c r="I106">
        <f t="shared" si="9"/>
        <v>1.941772727263924E-2</v>
      </c>
      <c r="K106">
        <f t="shared" si="10"/>
        <v>-0.10511606342736074</v>
      </c>
      <c r="L106">
        <f t="shared" si="11"/>
        <v>-0.40773000000000081</v>
      </c>
      <c r="N106" s="4">
        <f t="shared" si="14"/>
        <v>101.029136868564</v>
      </c>
      <c r="P106" s="5">
        <f t="shared" si="12"/>
        <v>19.41772727263924</v>
      </c>
      <c r="Q106" s="5">
        <f t="shared" si="13"/>
        <v>25.924032258064166</v>
      </c>
    </row>
    <row r="107" spans="5:17" x14ac:dyDescent="0.25">
      <c r="E107">
        <v>67.576539999999994</v>
      </c>
      <c r="F107">
        <v>223.99996999999999</v>
      </c>
      <c r="G107">
        <v>2528.9328999999998</v>
      </c>
      <c r="I107">
        <f t="shared" si="9"/>
        <v>-1.4142272727355021E-2</v>
      </c>
      <c r="K107">
        <f t="shared" si="10"/>
        <v>-0.14225366292735497</v>
      </c>
      <c r="L107">
        <f t="shared" si="11"/>
        <v>-0.42346000000000572</v>
      </c>
      <c r="N107" s="4">
        <f t="shared" si="14"/>
        <v>102.02942471418145</v>
      </c>
      <c r="P107" s="5">
        <f t="shared" si="12"/>
        <v>-14.142272727355021</v>
      </c>
      <c r="Q107" s="5">
        <f t="shared" si="13"/>
        <v>10.194032258059259</v>
      </c>
    </row>
    <row r="108" spans="5:17" x14ac:dyDescent="0.25">
      <c r="E108">
        <v>67.551010000000005</v>
      </c>
      <c r="F108">
        <v>224.00005999999999</v>
      </c>
      <c r="G108">
        <v>2553.6062000000002</v>
      </c>
      <c r="I108">
        <f t="shared" si="9"/>
        <v>1.7557727272645707E-2</v>
      </c>
      <c r="K108">
        <f t="shared" si="10"/>
        <v>-0.11413129142735429</v>
      </c>
      <c r="L108">
        <f t="shared" si="11"/>
        <v>-0.44898999999999489</v>
      </c>
      <c r="N108" s="4">
        <f t="shared" si="14"/>
        <v>103.02972066812616</v>
      </c>
      <c r="P108" s="5">
        <f t="shared" si="12"/>
        <v>17.557727272645707</v>
      </c>
      <c r="Q108" s="5">
        <f t="shared" si="13"/>
        <v>-15.335967741929913</v>
      </c>
    </row>
    <row r="109" spans="5:17" x14ac:dyDescent="0.25">
      <c r="E109">
        <v>67.573790000000002</v>
      </c>
      <c r="F109">
        <v>223.99996999999999</v>
      </c>
      <c r="G109">
        <v>2578.2793000000001</v>
      </c>
      <c r="I109">
        <f t="shared" si="9"/>
        <v>-2.3822727273739019E-3</v>
      </c>
      <c r="K109">
        <f t="shared" si="10"/>
        <v>-0.13764889092737392</v>
      </c>
      <c r="L109">
        <f t="shared" si="11"/>
        <v>-0.42620999999999754</v>
      </c>
      <c r="N109" s="4">
        <f t="shared" si="14"/>
        <v>104.03000851374361</v>
      </c>
      <c r="P109" s="5">
        <f t="shared" si="12"/>
        <v>-2.3822727273739019</v>
      </c>
      <c r="Q109" s="5">
        <f t="shared" si="13"/>
        <v>7.4440322580674456</v>
      </c>
    </row>
    <row r="110" spans="5:17" x14ac:dyDescent="0.25">
      <c r="E110">
        <v>67.571569999999994</v>
      </c>
      <c r="F110">
        <v>224.00004999999999</v>
      </c>
      <c r="G110">
        <v>2602.9526000000001</v>
      </c>
      <c r="I110">
        <f t="shared" si="9"/>
        <v>1.0457727272637385E-2</v>
      </c>
      <c r="K110">
        <f t="shared" si="10"/>
        <v>-0.12838651942736262</v>
      </c>
      <c r="L110">
        <f t="shared" si="11"/>
        <v>-0.42843000000000586</v>
      </c>
      <c r="N110" s="4">
        <f t="shared" si="14"/>
        <v>105.03030446768831</v>
      </c>
      <c r="P110" s="5">
        <f t="shared" si="12"/>
        <v>10.457727272637385</v>
      </c>
      <c r="Q110" s="5">
        <f t="shared" si="13"/>
        <v>5.2240322580591192</v>
      </c>
    </row>
    <row r="111" spans="5:17" x14ac:dyDescent="0.25">
      <c r="E111">
        <v>67.553259999999995</v>
      </c>
      <c r="F111">
        <v>223.99996999999999</v>
      </c>
      <c r="G111">
        <v>2627.6257999999998</v>
      </c>
      <c r="I111">
        <f t="shared" si="9"/>
        <v>-1.9422727273763485E-3</v>
      </c>
      <c r="K111">
        <f t="shared" si="10"/>
        <v>-0.14436413342737631</v>
      </c>
      <c r="L111">
        <f t="shared" si="11"/>
        <v>-0.44674000000000547</v>
      </c>
      <c r="N111" s="4">
        <f t="shared" si="14"/>
        <v>106.03059636746937</v>
      </c>
      <c r="P111" s="5">
        <f t="shared" si="12"/>
        <v>-1.9422727273763485</v>
      </c>
      <c r="Q111" s="5">
        <f t="shared" si="13"/>
        <v>-13.085967741940486</v>
      </c>
    </row>
    <row r="112" spans="5:17" x14ac:dyDescent="0.25">
      <c r="E112">
        <v>67.565910000000002</v>
      </c>
      <c r="F112">
        <v>223.99996999999999</v>
      </c>
      <c r="G112">
        <v>2652.299</v>
      </c>
      <c r="I112">
        <f t="shared" si="9"/>
        <v>2.9057727272629563E-2</v>
      </c>
      <c r="K112">
        <f t="shared" si="10"/>
        <v>-0.1169417474273704</v>
      </c>
      <c r="L112">
        <f t="shared" si="11"/>
        <v>-0.43408999999999764</v>
      </c>
      <c r="N112" s="4">
        <f t="shared" si="14"/>
        <v>107.03088826725046</v>
      </c>
      <c r="P112" s="5">
        <f t="shared" si="12"/>
        <v>29.057727272629563</v>
      </c>
      <c r="Q112" s="5">
        <f t="shared" si="13"/>
        <v>-0.43596774193266352</v>
      </c>
    </row>
    <row r="113" spans="5:17" x14ac:dyDescent="0.25">
      <c r="E113">
        <v>67.572869999999995</v>
      </c>
      <c r="F113">
        <v>224.00003000000001</v>
      </c>
      <c r="G113">
        <v>2676.9721</v>
      </c>
      <c r="I113">
        <f t="shared" si="9"/>
        <v>-1.9742272727370391E-2</v>
      </c>
      <c r="K113">
        <f t="shared" si="10"/>
        <v>-0.16931934692737038</v>
      </c>
      <c r="L113">
        <f t="shared" si="11"/>
        <v>-0.42713000000000534</v>
      </c>
      <c r="N113" s="4">
        <f t="shared" si="14"/>
        <v>108.0311761128679</v>
      </c>
      <c r="P113" s="5">
        <f t="shared" si="12"/>
        <v>-19.742272727370391</v>
      </c>
      <c r="Q113" s="5">
        <f t="shared" si="13"/>
        <v>6.5240322580596422</v>
      </c>
    </row>
    <row r="114" spans="5:17" x14ac:dyDescent="0.25">
      <c r="E114">
        <v>67.531210000000002</v>
      </c>
      <c r="F114">
        <v>223.99996999999999</v>
      </c>
      <c r="G114">
        <v>2701.6453999999999</v>
      </c>
      <c r="I114">
        <f t="shared" si="9"/>
        <v>1.5577272726261526E-3</v>
      </c>
      <c r="K114">
        <f t="shared" si="10"/>
        <v>-0.15159697542737383</v>
      </c>
      <c r="L114">
        <f t="shared" si="11"/>
        <v>-0.46878999999999849</v>
      </c>
      <c r="N114" s="4">
        <f t="shared" si="14"/>
        <v>109.0314720668126</v>
      </c>
      <c r="P114" s="5">
        <f t="shared" si="12"/>
        <v>1.5577272726261526</v>
      </c>
      <c r="Q114" s="5">
        <f t="shared" si="13"/>
        <v>-35.135967741933506</v>
      </c>
    </row>
    <row r="115" spans="5:17" x14ac:dyDescent="0.25">
      <c r="E115">
        <v>67.517610000000005</v>
      </c>
      <c r="F115">
        <v>223.99996999999999</v>
      </c>
      <c r="G115">
        <v>2726.3186000000001</v>
      </c>
      <c r="I115">
        <f t="shared" si="9"/>
        <v>1.1617727272636102E-2</v>
      </c>
      <c r="K115">
        <f t="shared" si="10"/>
        <v>-0.14511458942736388</v>
      </c>
      <c r="L115">
        <f t="shared" si="11"/>
        <v>-0.48238999999999521</v>
      </c>
      <c r="N115" s="4">
        <f t="shared" si="14"/>
        <v>110.03176396659369</v>
      </c>
      <c r="P115" s="5">
        <f t="shared" si="12"/>
        <v>11.617727272636102</v>
      </c>
      <c r="Q115" s="5">
        <f t="shared" si="13"/>
        <v>-48.735967741930232</v>
      </c>
    </row>
    <row r="116" spans="5:17" x14ac:dyDescent="0.25">
      <c r="E116">
        <v>67.603710000000007</v>
      </c>
      <c r="F116">
        <v>223.99996999999999</v>
      </c>
      <c r="G116">
        <v>2750.9917</v>
      </c>
      <c r="I116">
        <f t="shared" si="9"/>
        <v>1.1717727272639422E-2</v>
      </c>
      <c r="K116">
        <f t="shared" si="10"/>
        <v>-0.14859218892736059</v>
      </c>
      <c r="L116">
        <f t="shared" si="11"/>
        <v>-0.39628999999999337</v>
      </c>
      <c r="N116" s="4">
        <f t="shared" si="14"/>
        <v>111.03205181221114</v>
      </c>
      <c r="P116" s="5">
        <f t="shared" si="12"/>
        <v>11.717727272639422</v>
      </c>
      <c r="Q116" s="5">
        <f t="shared" si="13"/>
        <v>37.36403225807161</v>
      </c>
    </row>
    <row r="117" spans="5:17" x14ac:dyDescent="0.25">
      <c r="E117">
        <v>67.519310000000004</v>
      </c>
      <c r="F117">
        <v>223.99996999999999</v>
      </c>
      <c r="G117">
        <v>2775.665</v>
      </c>
      <c r="I117">
        <f t="shared" si="9"/>
        <v>-3.2422727273626606E-3</v>
      </c>
      <c r="K117">
        <f t="shared" si="10"/>
        <v>-0.16712981742736266</v>
      </c>
      <c r="L117">
        <f t="shared" si="11"/>
        <v>-0.48068999999999562</v>
      </c>
      <c r="N117" s="4">
        <f t="shared" si="14"/>
        <v>112.03234776615584</v>
      </c>
      <c r="P117" s="5">
        <f t="shared" si="12"/>
        <v>-3.2422727273626606</v>
      </c>
      <c r="Q117" s="5">
        <f t="shared" si="13"/>
        <v>-47.035967741930641</v>
      </c>
    </row>
    <row r="118" spans="5:17" x14ac:dyDescent="0.25">
      <c r="E118">
        <v>67.587209999999999</v>
      </c>
      <c r="F118">
        <v>223.99996999999999</v>
      </c>
      <c r="G118">
        <v>2800.3382000000001</v>
      </c>
      <c r="I118">
        <f t="shared" si="9"/>
        <v>1.315772727264175E-2</v>
      </c>
      <c r="K118">
        <f t="shared" si="10"/>
        <v>-0.15430743142735825</v>
      </c>
      <c r="L118">
        <f t="shared" si="11"/>
        <v>-0.4127900000000011</v>
      </c>
      <c r="N118" s="4">
        <f t="shared" si="14"/>
        <v>113.03263966593691</v>
      </c>
      <c r="P118" s="5">
        <f t="shared" si="12"/>
        <v>13.15772727264175</v>
      </c>
      <c r="Q118" s="5">
        <f t="shared" si="13"/>
        <v>20.86403225806388</v>
      </c>
    </row>
    <row r="119" spans="5:17" x14ac:dyDescent="0.25">
      <c r="E119">
        <v>67.539910000000006</v>
      </c>
      <c r="F119">
        <v>223.99996999999999</v>
      </c>
      <c r="G119">
        <v>2825.0113000000001</v>
      </c>
      <c r="I119">
        <f t="shared" si="9"/>
        <v>-3.9422727273574765E-3</v>
      </c>
      <c r="K119">
        <f t="shared" si="10"/>
        <v>-0.17498503092735751</v>
      </c>
      <c r="L119">
        <f t="shared" si="11"/>
        <v>-0.46008999999999389</v>
      </c>
      <c r="N119" s="4">
        <f t="shared" si="14"/>
        <v>114.03292751155436</v>
      </c>
      <c r="P119" s="5">
        <f t="shared" si="12"/>
        <v>-3.9422727273574765</v>
      </c>
      <c r="Q119" s="5">
        <f t="shared" si="13"/>
        <v>-26.435967741928913</v>
      </c>
    </row>
    <row r="120" spans="5:17" x14ac:dyDescent="0.25">
      <c r="E120">
        <v>67.569109999999995</v>
      </c>
      <c r="F120">
        <v>223.99996999999999</v>
      </c>
      <c r="G120">
        <v>2849.6844999999998</v>
      </c>
      <c r="I120">
        <f t="shared" si="9"/>
        <v>-4.8227272736767191E-4</v>
      </c>
      <c r="K120">
        <f t="shared" si="10"/>
        <v>-0.17510264492736766</v>
      </c>
      <c r="L120">
        <f t="shared" si="11"/>
        <v>-0.4308900000000051</v>
      </c>
      <c r="N120" s="4">
        <f t="shared" si="14"/>
        <v>115.03321941133542</v>
      </c>
      <c r="P120" s="5">
        <f t="shared" si="12"/>
        <v>-0.48227272736767191</v>
      </c>
      <c r="Q120" s="5">
        <f t="shared" si="13"/>
        <v>2.7640322580598786</v>
      </c>
    </row>
    <row r="121" spans="5:17" x14ac:dyDescent="0.25">
      <c r="E121">
        <v>67.566069999999996</v>
      </c>
      <c r="F121">
        <v>223.99991</v>
      </c>
      <c r="G121">
        <v>2874.3577</v>
      </c>
      <c r="I121">
        <f t="shared" si="9"/>
        <v>1.1577272726412957E-3</v>
      </c>
      <c r="K121">
        <f t="shared" si="10"/>
        <v>-0.1770402589273587</v>
      </c>
      <c r="L121">
        <f t="shared" si="11"/>
        <v>-0.4339300000000037</v>
      </c>
      <c r="N121" s="4">
        <f t="shared" si="14"/>
        <v>116.03351131111651</v>
      </c>
      <c r="P121" s="5">
        <f t="shared" si="12"/>
        <v>1.1577272726412957</v>
      </c>
      <c r="Q121" s="5">
        <f t="shared" si="13"/>
        <v>-0.27596774193872076</v>
      </c>
    </row>
    <row r="122" spans="5:17" x14ac:dyDescent="0.25">
      <c r="E122">
        <v>67.562089999999998</v>
      </c>
      <c r="F122">
        <v>223.99996999999999</v>
      </c>
      <c r="G122">
        <v>2899.0308</v>
      </c>
      <c r="I122">
        <f t="shared" si="9"/>
        <v>-1.8422727273730288E-3</v>
      </c>
      <c r="K122">
        <f t="shared" si="10"/>
        <v>-0.18361785842737305</v>
      </c>
      <c r="L122">
        <f t="shared" si="11"/>
        <v>-0.43791000000000224</v>
      </c>
      <c r="N122" s="4">
        <f t="shared" si="14"/>
        <v>117.03379915673395</v>
      </c>
      <c r="P122" s="5">
        <f t="shared" si="12"/>
        <v>-1.8422727273730288</v>
      </c>
      <c r="Q122" s="5">
        <f t="shared" si="13"/>
        <v>-4.255967741937261</v>
      </c>
    </row>
    <row r="123" spans="5:17" x14ac:dyDescent="0.25">
      <c r="E123">
        <v>67.556820000000002</v>
      </c>
      <c r="F123">
        <v>223.99996999999999</v>
      </c>
      <c r="G123">
        <v>2923.7040000000002</v>
      </c>
      <c r="I123">
        <f t="shared" si="9"/>
        <v>1.2457727272646935E-2</v>
      </c>
      <c r="K123">
        <f t="shared" si="10"/>
        <v>-0.17289547242735309</v>
      </c>
      <c r="L123">
        <f t="shared" si="11"/>
        <v>-0.44317999999999813</v>
      </c>
      <c r="N123" s="4">
        <f t="shared" si="14"/>
        <v>118.03409105651504</v>
      </c>
      <c r="P123" s="5">
        <f t="shared" si="12"/>
        <v>12.457727272646935</v>
      </c>
      <c r="Q123" s="5">
        <f t="shared" si="13"/>
        <v>-9.525967741933151</v>
      </c>
    </row>
    <row r="124" spans="5:17" x14ac:dyDescent="0.25">
      <c r="E124">
        <v>67.561869999999999</v>
      </c>
      <c r="F124">
        <v>223.99996999999999</v>
      </c>
      <c r="G124">
        <v>2948.3771999999999</v>
      </c>
      <c r="I124">
        <f t="shared" si="9"/>
        <v>2.8177272726281899E-3</v>
      </c>
      <c r="K124">
        <f t="shared" si="10"/>
        <v>-0.18611308642737179</v>
      </c>
      <c r="L124">
        <f t="shared" si="11"/>
        <v>-0.43813000000000102</v>
      </c>
      <c r="N124" s="4">
        <f t="shared" si="14"/>
        <v>119.0343829562961</v>
      </c>
      <c r="P124" s="5">
        <f t="shared" si="12"/>
        <v>2.8177272726281899</v>
      </c>
      <c r="Q124" s="5">
        <f t="shared" si="13"/>
        <v>-4.4759677419360377</v>
      </c>
    </row>
    <row r="125" spans="5:17" x14ac:dyDescent="0.25">
      <c r="E125">
        <v>67.553780000000003</v>
      </c>
      <c r="F125">
        <v>223.99996999999999</v>
      </c>
      <c r="G125">
        <v>2973.0504000000001</v>
      </c>
      <c r="I125">
        <f t="shared" si="9"/>
        <v>-3.8422727273541568E-3</v>
      </c>
      <c r="K125">
        <f t="shared" si="10"/>
        <v>-0.19635070042735414</v>
      </c>
      <c r="L125">
        <f t="shared" si="11"/>
        <v>-0.44621999999999673</v>
      </c>
      <c r="N125" s="4">
        <f t="shared" si="14"/>
        <v>120.03467485607719</v>
      </c>
      <c r="P125" s="5">
        <f t="shared" si="12"/>
        <v>-3.8422727273541568</v>
      </c>
      <c r="Q125" s="5">
        <f t="shared" si="13"/>
        <v>-12.56596774193175</v>
      </c>
    </row>
    <row r="126" spans="5:17" x14ac:dyDescent="0.25">
      <c r="E126">
        <v>67.582980000000006</v>
      </c>
      <c r="F126">
        <v>223.99991</v>
      </c>
      <c r="G126">
        <v>2997.7235999999998</v>
      </c>
      <c r="I126">
        <f t="shared" si="9"/>
        <v>5.4177272726292358E-3</v>
      </c>
      <c r="K126">
        <f t="shared" si="10"/>
        <v>-0.19066831442737076</v>
      </c>
      <c r="L126">
        <f t="shared" si="11"/>
        <v>-0.41701999999999373</v>
      </c>
      <c r="N126" s="4">
        <f t="shared" si="14"/>
        <v>121.03496675585825</v>
      </c>
      <c r="P126" s="5">
        <f t="shared" si="12"/>
        <v>5.4177272726292358</v>
      </c>
      <c r="Q126" s="5">
        <f t="shared" si="13"/>
        <v>16.634032258071251</v>
      </c>
    </row>
    <row r="127" spans="5:17" x14ac:dyDescent="0.25">
      <c r="E127">
        <v>67.573800000000006</v>
      </c>
      <c r="F127">
        <v>223.99986999999999</v>
      </c>
      <c r="G127">
        <v>3022.3964999999998</v>
      </c>
      <c r="I127">
        <f t="shared" si="9"/>
        <v>-8.1122727273736928E-3</v>
      </c>
      <c r="K127">
        <f t="shared" si="10"/>
        <v>-0.20777588492737364</v>
      </c>
      <c r="L127">
        <f t="shared" si="11"/>
        <v>-0.42619999999999436</v>
      </c>
      <c r="N127" s="4">
        <f t="shared" si="14"/>
        <v>122.03524649314845</v>
      </c>
      <c r="P127" s="5">
        <f t="shared" si="12"/>
        <v>-8.1122727273736928</v>
      </c>
      <c r="Q127" s="5">
        <f t="shared" si="13"/>
        <v>7.4540322580706198</v>
      </c>
    </row>
    <row r="128" spans="5:17" x14ac:dyDescent="0.25">
      <c r="E128">
        <v>67.581879999999998</v>
      </c>
      <c r="F128">
        <v>224.00002000000001</v>
      </c>
      <c r="G128">
        <v>3047.0699</v>
      </c>
      <c r="I128">
        <f t="shared" si="9"/>
        <v>1.0877272726474985E-3</v>
      </c>
      <c r="K128">
        <f t="shared" si="10"/>
        <v>-0.20215352792735247</v>
      </c>
      <c r="L128">
        <f t="shared" si="11"/>
        <v>-0.41812000000000182</v>
      </c>
      <c r="N128" s="4">
        <f t="shared" si="14"/>
        <v>123.03554650125677</v>
      </c>
      <c r="P128" s="5">
        <f t="shared" si="12"/>
        <v>1.0877272726474985</v>
      </c>
      <c r="Q128" s="5">
        <f t="shared" si="13"/>
        <v>15.534032258063156</v>
      </c>
    </row>
    <row r="129" spans="5:17" x14ac:dyDescent="0.25">
      <c r="E129">
        <v>67.571299999999994</v>
      </c>
      <c r="F129">
        <v>223.99996999999999</v>
      </c>
      <c r="G129">
        <v>3071.7431999999999</v>
      </c>
      <c r="I129">
        <f t="shared" si="9"/>
        <v>-2.6422727273711644E-3</v>
      </c>
      <c r="K129">
        <f t="shared" si="10"/>
        <v>-0.20946115642737112</v>
      </c>
      <c r="L129">
        <f t="shared" si="11"/>
        <v>-0.4287000000000063</v>
      </c>
      <c r="N129" s="4">
        <f t="shared" si="14"/>
        <v>124.03584245520148</v>
      </c>
      <c r="P129" s="5">
        <f t="shared" si="12"/>
        <v>-2.6422727273711644</v>
      </c>
      <c r="Q129" s="5">
        <f t="shared" si="13"/>
        <v>4.9540322580586826</v>
      </c>
    </row>
    <row r="130" spans="5:17" x14ac:dyDescent="0.25">
      <c r="E130">
        <v>67.540409999999994</v>
      </c>
      <c r="F130">
        <v>223.99996999999999</v>
      </c>
      <c r="G130">
        <v>3096.4162999999999</v>
      </c>
      <c r="I130">
        <f t="shared" si="9"/>
        <v>-1.814227272737412E-2</v>
      </c>
      <c r="K130">
        <f t="shared" si="10"/>
        <v>-0.2285387559273741</v>
      </c>
      <c r="L130">
        <f t="shared" si="11"/>
        <v>-0.45959000000000572</v>
      </c>
      <c r="N130" s="4">
        <f t="shared" si="14"/>
        <v>125.03613030081893</v>
      </c>
      <c r="P130" s="5">
        <f t="shared" si="12"/>
        <v>-18.14227272737412</v>
      </c>
      <c r="Q130" s="5">
        <f t="shared" si="13"/>
        <v>-25.935967741940736</v>
      </c>
    </row>
    <row r="131" spans="5:17" x14ac:dyDescent="0.25">
      <c r="E131">
        <v>67.568110000000004</v>
      </c>
      <c r="F131">
        <v>223.99996999999999</v>
      </c>
      <c r="G131">
        <v>3121.0893999999998</v>
      </c>
      <c r="I131">
        <f t="shared" si="9"/>
        <v>1.951772727264256E-2</v>
      </c>
      <c r="K131">
        <f t="shared" si="10"/>
        <v>-0.1944563554273574</v>
      </c>
      <c r="L131">
        <f t="shared" si="11"/>
        <v>-0.43188999999999567</v>
      </c>
      <c r="N131" s="4">
        <f t="shared" si="14"/>
        <v>126.03641814643638</v>
      </c>
      <c r="P131" s="5">
        <f t="shared" si="12"/>
        <v>19.51772727264256</v>
      </c>
      <c r="Q131" s="5">
        <f t="shared" si="13"/>
        <v>1.7640322580693146</v>
      </c>
    </row>
    <row r="132" spans="5:17" x14ac:dyDescent="0.25">
      <c r="E132">
        <v>67.560509999999994</v>
      </c>
      <c r="F132">
        <v>223.99996999999999</v>
      </c>
      <c r="G132">
        <v>3145.7628</v>
      </c>
      <c r="I132">
        <f t="shared" si="9"/>
        <v>-6.3182272727374311E-2</v>
      </c>
      <c r="K132">
        <f t="shared" si="10"/>
        <v>-0.28073399842737429</v>
      </c>
      <c r="L132">
        <f t="shared" si="11"/>
        <v>-0.43949000000000638</v>
      </c>
      <c r="N132" s="4">
        <f t="shared" si="14"/>
        <v>127.0367181545447</v>
      </c>
      <c r="P132" s="5">
        <f t="shared" si="12"/>
        <v>-63.182272727374311</v>
      </c>
      <c r="Q132" s="5">
        <f t="shared" si="13"/>
        <v>-5.8359677419413947</v>
      </c>
    </row>
    <row r="133" spans="5:17" x14ac:dyDescent="0.25">
      <c r="E133">
        <v>67.572000000000003</v>
      </c>
      <c r="F133">
        <v>224.00004999999999</v>
      </c>
      <c r="G133">
        <v>3170.4358999999999</v>
      </c>
      <c r="I133">
        <f t="shared" si="9"/>
        <v>6.2357727272626562E-2</v>
      </c>
      <c r="K133">
        <f t="shared" si="10"/>
        <v>-0.15877159792737344</v>
      </c>
      <c r="L133">
        <f t="shared" si="11"/>
        <v>-0.42799999999999727</v>
      </c>
      <c r="N133" s="4">
        <f>(G133-$G$5)/24.666</f>
        <v>128.03728857536689</v>
      </c>
      <c r="P133" s="5">
        <f t="shared" ref="P133:P136" si="15">I133*1000</f>
        <v>62.357727272626562</v>
      </c>
      <c r="Q133" s="5">
        <f t="shared" ref="Q133:Q136" si="16">(L133-$M$9)*1000</f>
        <v>5.6540322580677094</v>
      </c>
    </row>
    <row r="134" spans="5:17" x14ac:dyDescent="0.25">
      <c r="E134">
        <v>67.60351</v>
      </c>
      <c r="F134">
        <v>223.99996999999999</v>
      </c>
      <c r="G134">
        <v>3195.1089999999999</v>
      </c>
      <c r="I134">
        <f t="shared" ref="I134:I136" si="17">F266-$J$5</f>
        <v>2.5357727272648845E-2</v>
      </c>
      <c r="K134">
        <f t="shared" ref="K134:K136" si="18">-(G134-$G$5)*0.000145+0.236805+I134</f>
        <v>-0.19934919742735113</v>
      </c>
      <c r="L134">
        <f t="shared" ref="L134:L136" si="19">E134-77.5+19/2</f>
        <v>-0.39649000000000001</v>
      </c>
      <c r="N134" s="4">
        <v>128</v>
      </c>
      <c r="P134" s="5">
        <f t="shared" si="15"/>
        <v>25.357727272648845</v>
      </c>
      <c r="Q134" s="5">
        <f t="shared" si="16"/>
        <v>37.164032258064971</v>
      </c>
    </row>
    <row r="135" spans="5:17" x14ac:dyDescent="0.25">
      <c r="E135">
        <v>67.565910000000002</v>
      </c>
      <c r="F135">
        <v>223.99996999999999</v>
      </c>
      <c r="G135">
        <v>3219.7822000000001</v>
      </c>
      <c r="I135">
        <f t="shared" si="17"/>
        <v>5.7177272726391948E-3</v>
      </c>
      <c r="K135">
        <f t="shared" si="18"/>
        <v>-0.22256681142736079</v>
      </c>
      <c r="L135">
        <f t="shared" si="19"/>
        <v>-0.43408999999999764</v>
      </c>
      <c r="N135" s="4">
        <v>129</v>
      </c>
      <c r="P135" s="5">
        <f t="shared" si="15"/>
        <v>5.7177272726391948</v>
      </c>
      <c r="Q135" s="5">
        <f t="shared" si="16"/>
        <v>-0.43596774193266352</v>
      </c>
    </row>
    <row r="136" spans="5:17" x14ac:dyDescent="0.25">
      <c r="E136">
        <v>67.573809999999995</v>
      </c>
      <c r="F136">
        <v>223.99996999999999</v>
      </c>
      <c r="G136">
        <v>3244.4553999999998</v>
      </c>
      <c r="I136">
        <f t="shared" si="17"/>
        <v>-1.7082272727350301E-2</v>
      </c>
      <c r="K136">
        <f t="shared" si="18"/>
        <v>-0.24894442542735029</v>
      </c>
      <c r="L136">
        <f t="shared" si="19"/>
        <v>-0.4261900000000054</v>
      </c>
      <c r="N136" s="4">
        <v>130</v>
      </c>
      <c r="P136" s="5">
        <f t="shared" si="15"/>
        <v>-17.082272727350301</v>
      </c>
      <c r="Q136" s="5">
        <f t="shared" si="16"/>
        <v>7.464032258059583</v>
      </c>
    </row>
    <row r="137" spans="5:17" x14ac:dyDescent="0.25">
      <c r="E137">
        <v>77.500010000000003</v>
      </c>
      <c r="F137">
        <v>236.85686999999999</v>
      </c>
      <c r="G137">
        <v>12.268219999999999</v>
      </c>
    </row>
    <row r="138" spans="5:17" x14ac:dyDescent="0.25">
      <c r="E138">
        <v>77.500010000000003</v>
      </c>
      <c r="F138">
        <v>236.87241</v>
      </c>
      <c r="G138">
        <v>36.941580000000002</v>
      </c>
    </row>
    <row r="139" spans="5:17" x14ac:dyDescent="0.25">
      <c r="E139">
        <v>77.500010000000003</v>
      </c>
      <c r="F139">
        <v>236.92901000000001</v>
      </c>
      <c r="G139">
        <v>61.614629999999998</v>
      </c>
    </row>
    <row r="140" spans="5:17" x14ac:dyDescent="0.25">
      <c r="E140">
        <v>77.500010000000003</v>
      </c>
      <c r="F140">
        <v>236.95371</v>
      </c>
      <c r="G140">
        <v>86.287750000000003</v>
      </c>
    </row>
    <row r="141" spans="5:17" x14ac:dyDescent="0.25">
      <c r="E141">
        <v>77.499949999999998</v>
      </c>
      <c r="F141">
        <v>236.76330999999999</v>
      </c>
      <c r="G141">
        <v>110.96104</v>
      </c>
    </row>
    <row r="142" spans="5:17" x14ac:dyDescent="0.25">
      <c r="E142">
        <v>77.499899999999997</v>
      </c>
      <c r="F142">
        <v>236.92041</v>
      </c>
      <c r="G142">
        <v>135.63424000000001</v>
      </c>
    </row>
    <row r="143" spans="5:17" x14ac:dyDescent="0.25">
      <c r="E143">
        <v>77.500010000000003</v>
      </c>
      <c r="F143">
        <v>236.86757</v>
      </c>
      <c r="G143">
        <v>160.30728999999999</v>
      </c>
    </row>
    <row r="144" spans="5:17" x14ac:dyDescent="0.25">
      <c r="E144">
        <v>77.500010000000003</v>
      </c>
      <c r="F144">
        <v>236.88261</v>
      </c>
      <c r="G144">
        <v>184.98049</v>
      </c>
    </row>
    <row r="145" spans="5:7" x14ac:dyDescent="0.25">
      <c r="E145">
        <v>77.500010000000003</v>
      </c>
      <c r="F145">
        <v>236.87771000000001</v>
      </c>
      <c r="G145">
        <v>209.65377000000001</v>
      </c>
    </row>
    <row r="146" spans="5:7" x14ac:dyDescent="0.25">
      <c r="E146">
        <v>77.500010000000003</v>
      </c>
      <c r="F146">
        <v>236.88606999999999</v>
      </c>
      <c r="G146">
        <v>234.32674</v>
      </c>
    </row>
    <row r="147" spans="5:7" x14ac:dyDescent="0.25">
      <c r="E147">
        <v>77.500010000000003</v>
      </c>
      <c r="F147">
        <v>236.87676999999999</v>
      </c>
      <c r="G147">
        <v>259.00018</v>
      </c>
    </row>
    <row r="148" spans="5:7" x14ac:dyDescent="0.25">
      <c r="E148">
        <v>77.500060000000005</v>
      </c>
      <c r="F148">
        <v>236.87791000000001</v>
      </c>
      <c r="G148">
        <v>283.67313999999999</v>
      </c>
    </row>
    <row r="149" spans="5:7" x14ac:dyDescent="0.25">
      <c r="E149">
        <v>77.500010000000003</v>
      </c>
      <c r="F149">
        <v>236.87627000000001</v>
      </c>
      <c r="G149">
        <v>308.34634999999997</v>
      </c>
    </row>
    <row r="150" spans="5:7" x14ac:dyDescent="0.25">
      <c r="E150">
        <v>77.500010000000003</v>
      </c>
      <c r="F150">
        <v>236.88536999999999</v>
      </c>
      <c r="G150">
        <v>333.01963000000001</v>
      </c>
    </row>
    <row r="151" spans="5:7" x14ac:dyDescent="0.25">
      <c r="E151">
        <v>77.500010000000003</v>
      </c>
      <c r="F151">
        <v>236.88561000000001</v>
      </c>
      <c r="G151">
        <v>357.69283000000001</v>
      </c>
    </row>
    <row r="152" spans="5:7" x14ac:dyDescent="0.25">
      <c r="E152">
        <v>77.50009</v>
      </c>
      <c r="F152">
        <v>236.88121000000001</v>
      </c>
      <c r="G152">
        <v>382.36604</v>
      </c>
    </row>
    <row r="153" spans="5:7" x14ac:dyDescent="0.25">
      <c r="E153">
        <v>77.499889999999994</v>
      </c>
      <c r="F153">
        <v>236.88421</v>
      </c>
      <c r="G153">
        <v>407.03924000000001</v>
      </c>
    </row>
    <row r="154" spans="5:7" x14ac:dyDescent="0.25">
      <c r="E154">
        <v>77.500010000000003</v>
      </c>
      <c r="F154">
        <v>236.88820999999999</v>
      </c>
      <c r="G154">
        <v>431.71235999999999</v>
      </c>
    </row>
    <row r="155" spans="5:7" x14ac:dyDescent="0.25">
      <c r="E155">
        <v>77.500010000000003</v>
      </c>
      <c r="F155">
        <v>236.88691</v>
      </c>
      <c r="G155">
        <v>456.38564000000002</v>
      </c>
    </row>
    <row r="156" spans="5:7" x14ac:dyDescent="0.25">
      <c r="E156">
        <v>77.500010000000003</v>
      </c>
      <c r="F156">
        <v>236.87730999999999</v>
      </c>
      <c r="G156">
        <v>481.05869000000001</v>
      </c>
    </row>
    <row r="157" spans="5:7" x14ac:dyDescent="0.25">
      <c r="E157">
        <v>77.499949999999998</v>
      </c>
      <c r="F157">
        <v>236.88807</v>
      </c>
      <c r="G157">
        <v>505.73189000000002</v>
      </c>
    </row>
    <row r="158" spans="5:7" x14ac:dyDescent="0.25">
      <c r="E158">
        <v>77.500010000000003</v>
      </c>
      <c r="F158">
        <v>236.88307</v>
      </c>
      <c r="G158">
        <v>530.40509999999995</v>
      </c>
    </row>
    <row r="159" spans="5:7" x14ac:dyDescent="0.25">
      <c r="E159">
        <v>77.500010000000003</v>
      </c>
      <c r="F159">
        <v>236.87421000000001</v>
      </c>
      <c r="G159">
        <v>555.07813999999996</v>
      </c>
    </row>
    <row r="160" spans="5:7" x14ac:dyDescent="0.25">
      <c r="E160">
        <v>77.500010000000003</v>
      </c>
      <c r="F160">
        <v>236.87300999999999</v>
      </c>
      <c r="G160">
        <v>579.75174000000004</v>
      </c>
    </row>
    <row r="161" spans="5:7" x14ac:dyDescent="0.25">
      <c r="E161">
        <v>77.500010000000003</v>
      </c>
      <c r="F161">
        <v>236.86520999999999</v>
      </c>
      <c r="G161">
        <v>604.42471</v>
      </c>
    </row>
    <row r="162" spans="5:7" x14ac:dyDescent="0.25">
      <c r="E162">
        <v>77.500079999999997</v>
      </c>
      <c r="F162">
        <v>236.87030999999999</v>
      </c>
      <c r="G162">
        <v>629.09790999999996</v>
      </c>
    </row>
    <row r="163" spans="5:7" x14ac:dyDescent="0.25">
      <c r="E163">
        <v>77.500110000000006</v>
      </c>
      <c r="F163">
        <v>236.87200999999999</v>
      </c>
      <c r="G163">
        <v>653.77095999999995</v>
      </c>
    </row>
    <row r="164" spans="5:7" x14ac:dyDescent="0.25">
      <c r="E164">
        <v>77.500069999999994</v>
      </c>
      <c r="F164">
        <v>236.88016999999999</v>
      </c>
      <c r="G164">
        <v>678.44416000000001</v>
      </c>
    </row>
    <row r="165" spans="5:7" x14ac:dyDescent="0.25">
      <c r="E165">
        <v>77.49991</v>
      </c>
      <c r="F165">
        <v>236.88291000000001</v>
      </c>
      <c r="G165">
        <v>703.11729000000003</v>
      </c>
    </row>
    <row r="166" spans="5:7" x14ac:dyDescent="0.25">
      <c r="E166">
        <v>77.500079999999997</v>
      </c>
      <c r="F166">
        <v>236.89481000000001</v>
      </c>
      <c r="G166">
        <v>727.79057</v>
      </c>
    </row>
    <row r="167" spans="5:7" x14ac:dyDescent="0.25">
      <c r="E167">
        <v>77.500010000000003</v>
      </c>
      <c r="F167">
        <v>236.89151000000001</v>
      </c>
      <c r="G167">
        <v>752.46361000000002</v>
      </c>
    </row>
    <row r="168" spans="5:7" x14ac:dyDescent="0.25">
      <c r="E168">
        <v>77.500010000000003</v>
      </c>
      <c r="F168">
        <v>236.88650999999999</v>
      </c>
      <c r="G168">
        <v>777.13705000000004</v>
      </c>
    </row>
    <row r="169" spans="5:7" x14ac:dyDescent="0.25">
      <c r="E169">
        <v>77.500010000000003</v>
      </c>
      <c r="F169">
        <v>236.86350999999999</v>
      </c>
      <c r="G169">
        <v>801.81002000000001</v>
      </c>
    </row>
    <row r="170" spans="5:7" x14ac:dyDescent="0.25">
      <c r="E170">
        <v>77.50009</v>
      </c>
      <c r="F170">
        <v>236.87890999999999</v>
      </c>
      <c r="G170">
        <v>826.48329999999999</v>
      </c>
    </row>
    <row r="171" spans="5:7" x14ac:dyDescent="0.25">
      <c r="E171">
        <v>77.500010000000003</v>
      </c>
      <c r="F171">
        <v>236.87691000000001</v>
      </c>
      <c r="G171">
        <v>851.15643</v>
      </c>
    </row>
    <row r="172" spans="5:7" x14ac:dyDescent="0.25">
      <c r="E172">
        <v>77.500010000000003</v>
      </c>
      <c r="F172">
        <v>236.88811000000001</v>
      </c>
      <c r="G172">
        <v>875.82979</v>
      </c>
    </row>
    <row r="173" spans="5:7" x14ac:dyDescent="0.25">
      <c r="E173">
        <v>77.500010000000003</v>
      </c>
      <c r="F173">
        <v>236.88307</v>
      </c>
      <c r="G173">
        <v>900.50298999999995</v>
      </c>
    </row>
    <row r="174" spans="5:7" x14ac:dyDescent="0.25">
      <c r="E174">
        <v>77.499889999999994</v>
      </c>
      <c r="F174">
        <v>236.87900999999999</v>
      </c>
      <c r="G174">
        <v>925.17603999999994</v>
      </c>
    </row>
    <row r="175" spans="5:7" x14ac:dyDescent="0.25">
      <c r="E175">
        <v>77.499870000000001</v>
      </c>
      <c r="F175">
        <v>236.89237</v>
      </c>
      <c r="G175">
        <v>949.84915999999998</v>
      </c>
    </row>
    <row r="176" spans="5:7" x14ac:dyDescent="0.25">
      <c r="E176">
        <v>77.499870000000001</v>
      </c>
      <c r="F176">
        <v>236.88561000000001</v>
      </c>
      <c r="G176">
        <v>974.52251999999999</v>
      </c>
    </row>
    <row r="177" spans="5:7" x14ac:dyDescent="0.25">
      <c r="E177">
        <v>77.500010000000003</v>
      </c>
      <c r="F177">
        <v>236.89347000000001</v>
      </c>
      <c r="G177">
        <v>999.19548999999995</v>
      </c>
    </row>
    <row r="178" spans="5:7" x14ac:dyDescent="0.25">
      <c r="E178">
        <v>77.500010000000003</v>
      </c>
      <c r="F178">
        <v>236.89160999999999</v>
      </c>
      <c r="G178">
        <v>1023.8687</v>
      </c>
    </row>
    <row r="179" spans="5:7" x14ac:dyDescent="0.25">
      <c r="E179">
        <v>77.500010000000003</v>
      </c>
      <c r="F179">
        <v>236.88381000000001</v>
      </c>
      <c r="G179">
        <v>1048.5418</v>
      </c>
    </row>
    <row r="180" spans="5:7" x14ac:dyDescent="0.25">
      <c r="E180">
        <v>77.500010000000003</v>
      </c>
      <c r="F180">
        <v>236.87481</v>
      </c>
      <c r="G180">
        <v>1073.2150999999999</v>
      </c>
    </row>
    <row r="181" spans="5:7" x14ac:dyDescent="0.25">
      <c r="E181">
        <v>77.500010000000003</v>
      </c>
      <c r="F181">
        <v>236.84681</v>
      </c>
      <c r="G181">
        <v>1097.8885</v>
      </c>
    </row>
    <row r="182" spans="5:7" x14ac:dyDescent="0.25">
      <c r="E182">
        <v>77.500119999999995</v>
      </c>
      <c r="F182">
        <v>236.86157</v>
      </c>
      <c r="G182">
        <v>1122.5616</v>
      </c>
    </row>
    <row r="183" spans="5:7" x14ac:dyDescent="0.25">
      <c r="E183">
        <v>77.500100000000003</v>
      </c>
      <c r="F183">
        <v>236.86281</v>
      </c>
      <c r="G183">
        <v>1147.2347</v>
      </c>
    </row>
    <row r="184" spans="5:7" x14ac:dyDescent="0.25">
      <c r="E184">
        <v>77.500010000000003</v>
      </c>
      <c r="F184">
        <v>236.87581</v>
      </c>
      <c r="G184">
        <v>1171.9077</v>
      </c>
    </row>
    <row r="185" spans="5:7" x14ac:dyDescent="0.25">
      <c r="E185">
        <v>77.499889999999994</v>
      </c>
      <c r="F185">
        <v>236.87921</v>
      </c>
      <c r="G185">
        <v>1196.5811000000001</v>
      </c>
    </row>
    <row r="186" spans="5:7" x14ac:dyDescent="0.25">
      <c r="E186">
        <v>77.499870000000001</v>
      </c>
      <c r="F186">
        <v>236.86906999999999</v>
      </c>
      <c r="G186">
        <v>1221.2543000000001</v>
      </c>
    </row>
    <row r="187" spans="5:7" x14ac:dyDescent="0.25">
      <c r="E187">
        <v>77.500069999999994</v>
      </c>
      <c r="F187">
        <v>236.87890999999999</v>
      </c>
      <c r="G187">
        <v>1245.9275</v>
      </c>
    </row>
    <row r="188" spans="5:7" x14ac:dyDescent="0.25">
      <c r="E188">
        <v>77.500010000000003</v>
      </c>
      <c r="F188">
        <v>236.87156999999999</v>
      </c>
      <c r="G188">
        <v>1270.6005</v>
      </c>
    </row>
    <row r="189" spans="5:7" x14ac:dyDescent="0.25">
      <c r="E189">
        <v>77.500010000000003</v>
      </c>
      <c r="F189">
        <v>236.87851000000001</v>
      </c>
      <c r="G189">
        <v>1295.2737</v>
      </c>
    </row>
    <row r="190" spans="5:7" x14ac:dyDescent="0.25">
      <c r="E190">
        <v>77.500010000000003</v>
      </c>
      <c r="F190">
        <v>236.88557</v>
      </c>
      <c r="G190">
        <v>1319.9467999999999</v>
      </c>
    </row>
    <row r="191" spans="5:7" x14ac:dyDescent="0.25">
      <c r="E191">
        <v>77.499920000000003</v>
      </c>
      <c r="F191">
        <v>236.87970999999999</v>
      </c>
      <c r="G191">
        <v>1344.6201000000001</v>
      </c>
    </row>
    <row r="192" spans="5:7" x14ac:dyDescent="0.25">
      <c r="E192">
        <v>77.500010000000003</v>
      </c>
      <c r="F192">
        <v>236.88117</v>
      </c>
      <c r="G192">
        <v>1369.2932000000001</v>
      </c>
    </row>
    <row r="193" spans="5:7" x14ac:dyDescent="0.25">
      <c r="E193">
        <v>77.500060000000005</v>
      </c>
      <c r="F193">
        <v>236.87630999999999</v>
      </c>
      <c r="G193">
        <v>1393.9665</v>
      </c>
    </row>
    <row r="194" spans="5:7" x14ac:dyDescent="0.25">
      <c r="E194">
        <v>77.49991</v>
      </c>
      <c r="F194">
        <v>236.86731</v>
      </c>
      <c r="G194">
        <v>1418.6396999999999</v>
      </c>
    </row>
    <row r="195" spans="5:7" x14ac:dyDescent="0.25">
      <c r="E195">
        <v>77.500010000000003</v>
      </c>
      <c r="F195">
        <v>236.87947</v>
      </c>
      <c r="G195">
        <v>1443.3127999999999</v>
      </c>
    </row>
    <row r="196" spans="5:7" x14ac:dyDescent="0.25">
      <c r="E196">
        <v>77.50009</v>
      </c>
      <c r="F196">
        <v>236.86700999999999</v>
      </c>
      <c r="G196">
        <v>1467.9861000000001</v>
      </c>
    </row>
    <row r="197" spans="5:7" x14ac:dyDescent="0.25">
      <c r="E197">
        <v>77.500010000000003</v>
      </c>
      <c r="F197">
        <v>236.88701</v>
      </c>
      <c r="G197">
        <v>1492.6593</v>
      </c>
    </row>
    <row r="198" spans="5:7" x14ac:dyDescent="0.25">
      <c r="E198">
        <v>77.499859999999998</v>
      </c>
      <c r="F198">
        <v>236.86757</v>
      </c>
      <c r="G198">
        <v>1517.3323</v>
      </c>
    </row>
    <row r="199" spans="5:7" x14ac:dyDescent="0.25">
      <c r="E199">
        <v>77.500010000000003</v>
      </c>
      <c r="F199">
        <v>236.89347000000001</v>
      </c>
      <c r="G199">
        <v>1542.0055</v>
      </c>
    </row>
    <row r="200" spans="5:7" x14ac:dyDescent="0.25">
      <c r="E200">
        <v>77.500010000000003</v>
      </c>
      <c r="F200">
        <v>236.87797</v>
      </c>
      <c r="G200">
        <v>1566.6786999999999</v>
      </c>
    </row>
    <row r="201" spans="5:7" x14ac:dyDescent="0.25">
      <c r="E201">
        <v>77.500010000000003</v>
      </c>
      <c r="F201">
        <v>236.90030999999999</v>
      </c>
      <c r="G201">
        <v>1591.3518999999999</v>
      </c>
    </row>
    <row r="202" spans="5:7" x14ac:dyDescent="0.25">
      <c r="E202">
        <v>77.500119999999995</v>
      </c>
      <c r="F202">
        <v>236.87411</v>
      </c>
      <c r="G202">
        <v>1616.0252</v>
      </c>
    </row>
    <row r="203" spans="5:7" x14ac:dyDescent="0.25">
      <c r="E203">
        <v>77.499939999999995</v>
      </c>
      <c r="F203">
        <v>236.89391000000001</v>
      </c>
      <c r="G203">
        <v>1640.6983</v>
      </c>
    </row>
    <row r="204" spans="5:7" x14ac:dyDescent="0.25">
      <c r="E204">
        <v>77.500010000000003</v>
      </c>
      <c r="F204">
        <v>236.85327000000001</v>
      </c>
      <c r="G204">
        <v>1665.3715</v>
      </c>
    </row>
    <row r="205" spans="5:7" x14ac:dyDescent="0.25">
      <c r="E205">
        <v>77.500100000000003</v>
      </c>
      <c r="F205">
        <v>236.90817000000001</v>
      </c>
      <c r="G205">
        <v>1690.0446999999999</v>
      </c>
    </row>
    <row r="206" spans="5:7" x14ac:dyDescent="0.25">
      <c r="E206">
        <v>77.500010000000003</v>
      </c>
      <c r="F206">
        <v>236.87040999999999</v>
      </c>
      <c r="G206">
        <v>1714.7179000000001</v>
      </c>
    </row>
    <row r="207" spans="5:7" x14ac:dyDescent="0.25">
      <c r="E207">
        <v>77.500060000000005</v>
      </c>
      <c r="F207">
        <v>236.87221</v>
      </c>
      <c r="G207">
        <v>1739.3909000000001</v>
      </c>
    </row>
    <row r="208" spans="5:7" x14ac:dyDescent="0.25">
      <c r="E208">
        <v>77.500010000000003</v>
      </c>
      <c r="F208">
        <v>236.89080999999999</v>
      </c>
      <c r="G208">
        <v>1764.0643</v>
      </c>
    </row>
    <row r="209" spans="5:7" x14ac:dyDescent="0.25">
      <c r="E209">
        <v>77.500010000000003</v>
      </c>
      <c r="F209">
        <v>236.88371000000001</v>
      </c>
      <c r="G209">
        <v>1788.7375</v>
      </c>
    </row>
    <row r="210" spans="5:7" x14ac:dyDescent="0.25">
      <c r="E210">
        <v>77.500010000000003</v>
      </c>
      <c r="F210">
        <v>236.87267</v>
      </c>
      <c r="G210">
        <v>1813.4108000000001</v>
      </c>
    </row>
    <row r="211" spans="5:7" x14ac:dyDescent="0.25">
      <c r="E211">
        <v>77.500110000000006</v>
      </c>
      <c r="F211">
        <v>236.86777000000001</v>
      </c>
      <c r="G211">
        <v>1838.0838000000001</v>
      </c>
    </row>
    <row r="212" spans="5:7" x14ac:dyDescent="0.25">
      <c r="E212">
        <v>77.500010000000003</v>
      </c>
      <c r="F212">
        <v>236.87191000000001</v>
      </c>
      <c r="G212">
        <v>1862.7569000000001</v>
      </c>
    </row>
    <row r="213" spans="5:7" x14ac:dyDescent="0.25">
      <c r="E213">
        <v>77.500010000000003</v>
      </c>
      <c r="F213">
        <v>236.89281</v>
      </c>
      <c r="G213">
        <v>1887.4303</v>
      </c>
    </row>
    <row r="214" spans="5:7" x14ac:dyDescent="0.25">
      <c r="E214">
        <v>77.500010000000003</v>
      </c>
      <c r="F214">
        <v>236.87710999999999</v>
      </c>
      <c r="G214">
        <v>1912.1033</v>
      </c>
    </row>
    <row r="215" spans="5:7" x14ac:dyDescent="0.25">
      <c r="E215">
        <v>77.500100000000003</v>
      </c>
      <c r="F215">
        <v>236.87730999999999</v>
      </c>
      <c r="G215">
        <v>1936.7765999999999</v>
      </c>
    </row>
    <row r="216" spans="5:7" x14ac:dyDescent="0.25">
      <c r="E216">
        <v>77.499939999999995</v>
      </c>
      <c r="F216">
        <v>236.88207</v>
      </c>
      <c r="G216">
        <v>1961.4499000000001</v>
      </c>
    </row>
    <row r="217" spans="5:7" x14ac:dyDescent="0.25">
      <c r="E217">
        <v>77.500129999999999</v>
      </c>
      <c r="F217">
        <v>236.87127000000001</v>
      </c>
      <c r="G217">
        <v>1986.123</v>
      </c>
    </row>
    <row r="218" spans="5:7" x14ac:dyDescent="0.25">
      <c r="E218">
        <v>77.500010000000003</v>
      </c>
      <c r="F218">
        <v>236.88721000000001</v>
      </c>
      <c r="G218">
        <v>2010.7961</v>
      </c>
    </row>
    <row r="219" spans="5:7" x14ac:dyDescent="0.25">
      <c r="E219">
        <v>77.499859999999998</v>
      </c>
      <c r="F219">
        <v>236.87331</v>
      </c>
      <c r="G219">
        <v>2035.4693</v>
      </c>
    </row>
    <row r="220" spans="5:7" x14ac:dyDescent="0.25">
      <c r="E220">
        <v>77.499880000000005</v>
      </c>
      <c r="F220">
        <v>236.90331</v>
      </c>
      <c r="G220">
        <v>2060.1424000000002</v>
      </c>
    </row>
    <row r="221" spans="5:7" x14ac:dyDescent="0.25">
      <c r="E221">
        <v>77.500010000000003</v>
      </c>
      <c r="F221">
        <v>236.87481</v>
      </c>
      <c r="G221">
        <v>2084.8157000000001</v>
      </c>
    </row>
    <row r="222" spans="5:7" x14ac:dyDescent="0.25">
      <c r="E222">
        <v>77.500010000000003</v>
      </c>
      <c r="F222">
        <v>236.87120999999999</v>
      </c>
      <c r="G222">
        <v>2109.4888000000001</v>
      </c>
    </row>
    <row r="223" spans="5:7" x14ac:dyDescent="0.25">
      <c r="E223">
        <v>77.499949999999998</v>
      </c>
      <c r="F223">
        <v>236.87236999999999</v>
      </c>
      <c r="G223">
        <v>2134.1622000000002</v>
      </c>
    </row>
    <row r="224" spans="5:7" x14ac:dyDescent="0.25">
      <c r="E224">
        <v>77.500010000000003</v>
      </c>
      <c r="F224">
        <v>236.89221000000001</v>
      </c>
      <c r="G224">
        <v>2158.8353000000002</v>
      </c>
    </row>
    <row r="225" spans="5:7" x14ac:dyDescent="0.25">
      <c r="E225">
        <v>77.500010000000003</v>
      </c>
      <c r="F225">
        <v>236.89751000000001</v>
      </c>
      <c r="G225">
        <v>2183.5086000000001</v>
      </c>
    </row>
    <row r="226" spans="5:7" x14ac:dyDescent="0.25">
      <c r="E226">
        <v>77.500010000000003</v>
      </c>
      <c r="F226">
        <v>236.87751</v>
      </c>
      <c r="G226">
        <v>2208.1815000000001</v>
      </c>
    </row>
    <row r="227" spans="5:7" x14ac:dyDescent="0.25">
      <c r="E227">
        <v>77.49991</v>
      </c>
      <c r="F227">
        <v>236.88490999999999</v>
      </c>
      <c r="G227">
        <v>2232.8548999999998</v>
      </c>
    </row>
    <row r="228" spans="5:7" x14ac:dyDescent="0.25">
      <c r="E228">
        <v>77.500010000000003</v>
      </c>
      <c r="F228">
        <v>236.88507000000001</v>
      </c>
      <c r="G228">
        <v>2257.5279999999998</v>
      </c>
    </row>
    <row r="229" spans="5:7" x14ac:dyDescent="0.25">
      <c r="E229">
        <v>77.500010000000003</v>
      </c>
      <c r="F229">
        <v>236.88706999999999</v>
      </c>
      <c r="G229">
        <v>2282.2011000000002</v>
      </c>
    </row>
    <row r="230" spans="5:7" x14ac:dyDescent="0.25">
      <c r="E230">
        <v>77.500110000000006</v>
      </c>
      <c r="F230">
        <v>236.89340999999999</v>
      </c>
      <c r="G230">
        <v>2306.8742999999999</v>
      </c>
    </row>
    <row r="231" spans="5:7" x14ac:dyDescent="0.25">
      <c r="E231">
        <v>77.500010000000003</v>
      </c>
      <c r="F231">
        <v>236.87056999999999</v>
      </c>
      <c r="G231">
        <v>2331.5475999999999</v>
      </c>
    </row>
    <row r="232" spans="5:7" x14ac:dyDescent="0.25">
      <c r="E232">
        <v>77.500010000000003</v>
      </c>
      <c r="F232">
        <v>236.88050999999999</v>
      </c>
      <c r="G232">
        <v>2356.2208000000001</v>
      </c>
    </row>
    <row r="233" spans="5:7" x14ac:dyDescent="0.25">
      <c r="E233">
        <v>77.499859999999998</v>
      </c>
      <c r="F233">
        <v>236.87987000000001</v>
      </c>
      <c r="G233">
        <v>2380.8939</v>
      </c>
    </row>
    <row r="234" spans="5:7" x14ac:dyDescent="0.25">
      <c r="E234">
        <v>77.500010000000003</v>
      </c>
      <c r="F234">
        <v>236.89476999999999</v>
      </c>
      <c r="G234">
        <v>2405.5672</v>
      </c>
    </row>
    <row r="235" spans="5:7" x14ac:dyDescent="0.25">
      <c r="E235">
        <v>77.500010000000003</v>
      </c>
      <c r="F235">
        <v>236.88167000000001</v>
      </c>
      <c r="G235">
        <v>2430.2402999999999</v>
      </c>
    </row>
    <row r="236" spans="5:7" x14ac:dyDescent="0.25">
      <c r="E236">
        <v>77.499920000000003</v>
      </c>
      <c r="F236">
        <v>236.88256999999999</v>
      </c>
      <c r="G236">
        <v>2454.9135999999999</v>
      </c>
    </row>
    <row r="237" spans="5:7" x14ac:dyDescent="0.25">
      <c r="E237">
        <v>77.499939999999995</v>
      </c>
      <c r="F237">
        <v>236.84727000000001</v>
      </c>
      <c r="G237">
        <v>2479.5868</v>
      </c>
    </row>
    <row r="238" spans="5:7" x14ac:dyDescent="0.25">
      <c r="E238">
        <v>77.500010000000003</v>
      </c>
      <c r="F238">
        <v>236.90017</v>
      </c>
      <c r="G238">
        <v>2504.2597999999998</v>
      </c>
    </row>
    <row r="239" spans="5:7" x14ac:dyDescent="0.25">
      <c r="E239">
        <v>77.500010000000003</v>
      </c>
      <c r="F239">
        <v>236.86661000000001</v>
      </c>
      <c r="G239">
        <v>2528.9331999999999</v>
      </c>
    </row>
    <row r="240" spans="5:7" x14ac:dyDescent="0.25">
      <c r="E240">
        <v>77.500010000000003</v>
      </c>
      <c r="F240">
        <v>236.89831000000001</v>
      </c>
      <c r="G240">
        <v>2553.6062000000002</v>
      </c>
    </row>
    <row r="241" spans="5:7" x14ac:dyDescent="0.25">
      <c r="E241">
        <v>77.500010000000003</v>
      </c>
      <c r="F241">
        <v>236.87836999999999</v>
      </c>
      <c r="G241">
        <v>2578.2795000000001</v>
      </c>
    </row>
    <row r="242" spans="5:7" x14ac:dyDescent="0.25">
      <c r="E242">
        <v>77.50009</v>
      </c>
      <c r="F242">
        <v>236.89121</v>
      </c>
      <c r="G242">
        <v>2602.9526000000001</v>
      </c>
    </row>
    <row r="243" spans="5:7" x14ac:dyDescent="0.25">
      <c r="E243">
        <v>77.500010000000003</v>
      </c>
      <c r="F243">
        <v>236.87880999999999</v>
      </c>
      <c r="G243">
        <v>2627.6257999999998</v>
      </c>
    </row>
    <row r="244" spans="5:7" x14ac:dyDescent="0.25">
      <c r="E244">
        <v>77.50009</v>
      </c>
      <c r="F244">
        <v>236.90980999999999</v>
      </c>
      <c r="G244">
        <v>2652.299</v>
      </c>
    </row>
    <row r="245" spans="5:7" x14ac:dyDescent="0.25">
      <c r="E245">
        <v>77.500010000000003</v>
      </c>
      <c r="F245">
        <v>236.86100999999999</v>
      </c>
      <c r="G245">
        <v>2676.9722000000002</v>
      </c>
    </row>
    <row r="246" spans="5:7" x14ac:dyDescent="0.25">
      <c r="E246">
        <v>77.500010000000003</v>
      </c>
      <c r="F246">
        <v>236.88230999999999</v>
      </c>
      <c r="G246">
        <v>2701.6453999999999</v>
      </c>
    </row>
    <row r="247" spans="5:7" x14ac:dyDescent="0.25">
      <c r="E247">
        <v>77.500010000000003</v>
      </c>
      <c r="F247">
        <v>236.89237</v>
      </c>
      <c r="G247">
        <v>2726.3184999999999</v>
      </c>
    </row>
    <row r="248" spans="5:7" x14ac:dyDescent="0.25">
      <c r="E248">
        <v>77.500079999999997</v>
      </c>
      <c r="F248">
        <v>236.89247</v>
      </c>
      <c r="G248">
        <v>2750.9917</v>
      </c>
    </row>
    <row r="249" spans="5:7" x14ac:dyDescent="0.25">
      <c r="E249">
        <v>77.500010000000003</v>
      </c>
      <c r="F249">
        <v>236.87751</v>
      </c>
      <c r="G249">
        <v>2775.6649000000002</v>
      </c>
    </row>
    <row r="250" spans="5:7" x14ac:dyDescent="0.25">
      <c r="E250">
        <v>77.500010000000003</v>
      </c>
      <c r="F250">
        <v>236.89391000000001</v>
      </c>
      <c r="G250">
        <v>2800.3380999999999</v>
      </c>
    </row>
    <row r="251" spans="5:7" x14ac:dyDescent="0.25">
      <c r="E251">
        <v>77.500010000000003</v>
      </c>
      <c r="F251">
        <v>236.87681000000001</v>
      </c>
      <c r="G251">
        <v>2825.0113000000001</v>
      </c>
    </row>
    <row r="252" spans="5:7" x14ac:dyDescent="0.25">
      <c r="E252">
        <v>77.499889999999994</v>
      </c>
      <c r="F252">
        <v>236.88027</v>
      </c>
      <c r="G252">
        <v>2849.6842999999999</v>
      </c>
    </row>
    <row r="253" spans="5:7" x14ac:dyDescent="0.25">
      <c r="E253">
        <v>77.500110000000006</v>
      </c>
      <c r="F253">
        <v>236.88191</v>
      </c>
      <c r="G253">
        <v>2874.3575999999998</v>
      </c>
    </row>
    <row r="254" spans="5:7" x14ac:dyDescent="0.25">
      <c r="E254">
        <v>77.500010000000003</v>
      </c>
      <c r="F254">
        <v>236.87890999999999</v>
      </c>
      <c r="G254">
        <v>2899.0308</v>
      </c>
    </row>
    <row r="255" spans="5:7" x14ac:dyDescent="0.25">
      <c r="E255">
        <v>77.500060000000005</v>
      </c>
      <c r="F255">
        <v>236.89321000000001</v>
      </c>
      <c r="G255">
        <v>2923.7040999999999</v>
      </c>
    </row>
    <row r="256" spans="5:7" x14ac:dyDescent="0.25">
      <c r="E256">
        <v>77.500010000000003</v>
      </c>
      <c r="F256">
        <v>236.88356999999999</v>
      </c>
      <c r="G256">
        <v>2948.3771000000002</v>
      </c>
    </row>
    <row r="257" spans="5:7" x14ac:dyDescent="0.25">
      <c r="E257">
        <v>77.500010000000003</v>
      </c>
      <c r="F257">
        <v>236.87691000000001</v>
      </c>
      <c r="G257">
        <v>2973.0504000000001</v>
      </c>
    </row>
    <row r="258" spans="5:7" x14ac:dyDescent="0.25">
      <c r="E258">
        <v>77.499930000000006</v>
      </c>
      <c r="F258">
        <v>236.88616999999999</v>
      </c>
      <c r="G258">
        <v>2997.7235999999998</v>
      </c>
    </row>
    <row r="259" spans="5:7" x14ac:dyDescent="0.25">
      <c r="E259">
        <v>77.500010000000003</v>
      </c>
      <c r="F259">
        <v>236.87263999999999</v>
      </c>
      <c r="G259">
        <v>3022.3966</v>
      </c>
    </row>
    <row r="260" spans="5:7" x14ac:dyDescent="0.25">
      <c r="E260">
        <v>77.499870000000001</v>
      </c>
      <c r="F260">
        <v>236.88184000000001</v>
      </c>
      <c r="G260">
        <v>3047.0699</v>
      </c>
    </row>
    <row r="261" spans="5:7" x14ac:dyDescent="0.25">
      <c r="E261">
        <v>77.500010000000003</v>
      </c>
      <c r="F261">
        <v>236.87810999999999</v>
      </c>
      <c r="G261">
        <v>3071.7431000000001</v>
      </c>
    </row>
    <row r="262" spans="5:7" x14ac:dyDescent="0.25">
      <c r="E262">
        <v>77.500010000000003</v>
      </c>
      <c r="F262">
        <v>236.86260999999999</v>
      </c>
      <c r="G262">
        <v>3096.4162999999999</v>
      </c>
    </row>
    <row r="263" spans="5:7" x14ac:dyDescent="0.25">
      <c r="E263">
        <v>77.500010000000003</v>
      </c>
      <c r="F263">
        <v>236.90027000000001</v>
      </c>
      <c r="G263">
        <v>3121.0895</v>
      </c>
    </row>
    <row r="264" spans="5:7" x14ac:dyDescent="0.25">
      <c r="E264">
        <v>77.500010000000003</v>
      </c>
      <c r="F264">
        <v>236.81756999999999</v>
      </c>
      <c r="G264">
        <v>3145.7626</v>
      </c>
    </row>
    <row r="265" spans="5:7" x14ac:dyDescent="0.25">
      <c r="E265">
        <v>77.500010000000003</v>
      </c>
      <c r="F265">
        <v>236.94310999999999</v>
      </c>
      <c r="G265">
        <v>3170.4358000000002</v>
      </c>
    </row>
    <row r="266" spans="5:7" x14ac:dyDescent="0.25">
      <c r="E266">
        <v>77.500010000000003</v>
      </c>
      <c r="F266">
        <v>236.90611000000001</v>
      </c>
      <c r="G266">
        <v>3195.1089999999999</v>
      </c>
    </row>
    <row r="267" spans="5:7" x14ac:dyDescent="0.25">
      <c r="E267">
        <v>77.500010000000003</v>
      </c>
      <c r="F267">
        <v>236.88647</v>
      </c>
      <c r="G267">
        <v>3219.7822000000001</v>
      </c>
    </row>
    <row r="268" spans="5:7" x14ac:dyDescent="0.25">
      <c r="E268">
        <v>77.500010000000003</v>
      </c>
      <c r="F268">
        <v>236.86367000000001</v>
      </c>
      <c r="G268">
        <v>3244.4553999999998</v>
      </c>
    </row>
  </sheetData>
  <pageMargins left="0.7" right="0.7" top="0.75" bottom="0.75" header="0.3" footer="0.3"/>
  <pageSetup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X Locations</vt:lpstr>
      <vt:lpstr>Y Locations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Pushor, Robert C.</dc:creator>
  <cp:lastModifiedBy>Levashov, Yurii I.</cp:lastModifiedBy>
  <cp:lastPrinted>2026-05-15T20:37:21Z</cp:lastPrinted>
  <dcterms:created xsi:type="dcterms:W3CDTF">2025-12-03T18:59:26Z</dcterms:created>
  <dcterms:modified xsi:type="dcterms:W3CDTF">2026-05-20T00:37:02Z</dcterms:modified>
</cp:coreProperties>
</file>