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275" windowHeight="12015" activeTab="1"/>
  </bookViews>
  <sheets>
    <sheet name="SN 01" sheetId="1" r:id="rId1"/>
    <sheet name="SN 03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<sst xmlns="http://schemas.openxmlformats.org/spreadsheetml/2006/main" count="62" uniqueCount="19">
  <si>
    <t>Terminal Side</t>
  </si>
  <si>
    <t>Non Terminal Side</t>
  </si>
  <si>
    <t>Pole Tip Distance (1.625)</t>
  </si>
  <si>
    <t>Radial Distance (0.8125)</t>
  </si>
  <si>
    <t>Pole Tip 1</t>
  </si>
  <si>
    <t>Pole Tip 2</t>
  </si>
  <si>
    <t>Pole Tip 3</t>
  </si>
  <si>
    <t>Pole Tip 4</t>
  </si>
  <si>
    <t>Pole Tip 5</t>
  </si>
  <si>
    <t>Pole Tip 6</t>
  </si>
  <si>
    <t>Radians</t>
  </si>
  <si>
    <t>Micro Radians</t>
  </si>
  <si>
    <t>Deviation Angle to Pole              (act-nom)</t>
  </si>
  <si>
    <t>Actual Angle of Pole w.r.t CSY</t>
  </si>
  <si>
    <t>3-5</t>
  </si>
  <si>
    <t>4-6</t>
  </si>
  <si>
    <t xml:space="preserve"> Non Terminal Side </t>
  </si>
  <si>
    <t xml:space="preserve">Terminal Side </t>
  </si>
  <si>
    <t>Gap Nominal (0.3378)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</si>
</sst>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000"/>
  </numFmts>
  <fonts count="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i/>
      <sz val="12"/>
      <color indexed="9"/>
      <name val="Arial"/>
      <family val="0"/>
    </font>
    <font>
      <sz val="12"/>
      <color indexed="18"/>
      <name val="Arial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1" fontId="4" fillId="4" borderId="6" xfId="0" applyNumberFormat="1" applyFont="1" applyFill="1" applyBorder="1" applyAlignment="1">
      <alignment horizontal="center"/>
    </xf>
    <xf numFmtId="164" fontId="4" fillId="5" borderId="7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horizontal="center" vertical="center"/>
    </xf>
    <xf numFmtId="164" fontId="4" fillId="5" borderId="8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6</xdr:col>
      <xdr:colOff>762000</xdr:colOff>
      <xdr:row>16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5648325" cy="29813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628650</xdr:colOff>
      <xdr:row>6</xdr:row>
      <xdr:rowOff>133350</xdr:rowOff>
    </xdr:from>
    <xdr:to>
      <xdr:col>5</xdr:col>
      <xdr:colOff>123825</xdr:colOff>
      <xdr:row>8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00500" y="1276350"/>
          <a:ext cx="361950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+X</a:t>
          </a:r>
        </a:p>
      </xdr:txBody>
    </xdr:sp>
    <xdr:clientData/>
  </xdr:twoCellAnchor>
  <xdr:twoCellAnchor>
    <xdr:from>
      <xdr:col>3</xdr:col>
      <xdr:colOff>476250</xdr:colOff>
      <xdr:row>0</xdr:row>
      <xdr:rowOff>152400</xdr:rowOff>
    </xdr:from>
    <xdr:to>
      <xdr:col>3</xdr:col>
      <xdr:colOff>838200</xdr:colOff>
      <xdr:row>2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81325" y="152400"/>
          <a:ext cx="361950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+Y</a:t>
          </a:r>
        </a:p>
      </xdr:txBody>
    </xdr:sp>
    <xdr:clientData/>
  </xdr:twoCellAnchor>
  <xdr:twoCellAnchor>
    <xdr:from>
      <xdr:col>5</xdr:col>
      <xdr:colOff>266700</xdr:colOff>
      <xdr:row>6</xdr:row>
      <xdr:rowOff>133350</xdr:rowOff>
    </xdr:from>
    <xdr:to>
      <xdr:col>5</xdr:col>
      <xdr:colOff>628650</xdr:colOff>
      <xdr:row>8</xdr:row>
      <xdr:rowOff>57150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505325" y="1276350"/>
          <a:ext cx="361950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0°</a:t>
          </a:r>
        </a:p>
      </xdr:txBody>
    </xdr:sp>
    <xdr:clientData/>
  </xdr:twoCellAnchor>
  <xdr:twoCellAnchor>
    <xdr:from>
      <xdr:col>2</xdr:col>
      <xdr:colOff>847725</xdr:colOff>
      <xdr:row>0</xdr:row>
      <xdr:rowOff>142875</xdr:rowOff>
    </xdr:from>
    <xdr:to>
      <xdr:col>3</xdr:col>
      <xdr:colOff>352425</xdr:colOff>
      <xdr:row>2</xdr:row>
      <xdr:rowOff>66675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495550" y="142875"/>
          <a:ext cx="361950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90°</a:t>
          </a:r>
        </a:p>
      </xdr:txBody>
    </xdr:sp>
    <xdr:clientData/>
  </xdr:twoCellAnchor>
  <xdr:twoCellAnchor>
    <xdr:from>
      <xdr:col>1</xdr:col>
      <xdr:colOff>638175</xdr:colOff>
      <xdr:row>6</xdr:row>
      <xdr:rowOff>95250</xdr:rowOff>
    </xdr:from>
    <xdr:to>
      <xdr:col>2</xdr:col>
      <xdr:colOff>200025</xdr:colOff>
      <xdr:row>8</xdr:row>
      <xdr:rowOff>19050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438275" y="1238250"/>
          <a:ext cx="409575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180°</a:t>
          </a:r>
        </a:p>
      </xdr:txBody>
    </xdr:sp>
    <xdr:clientData/>
  </xdr:twoCellAnchor>
  <xdr:twoCellAnchor>
    <xdr:from>
      <xdr:col>3</xdr:col>
      <xdr:colOff>200025</xdr:colOff>
      <xdr:row>13</xdr:row>
      <xdr:rowOff>47625</xdr:rowOff>
    </xdr:from>
    <xdr:to>
      <xdr:col>3</xdr:col>
      <xdr:colOff>676275</xdr:colOff>
      <xdr:row>14</xdr:row>
      <xdr:rowOff>161925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2705100" y="2524125"/>
          <a:ext cx="476250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270°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6</xdr:col>
      <xdr:colOff>762000</xdr:colOff>
      <xdr:row>16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5648325" cy="29813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628650</xdr:colOff>
      <xdr:row>6</xdr:row>
      <xdr:rowOff>133350</xdr:rowOff>
    </xdr:from>
    <xdr:to>
      <xdr:col>5</xdr:col>
      <xdr:colOff>123825</xdr:colOff>
      <xdr:row>8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00500" y="1276350"/>
          <a:ext cx="361950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+X</a:t>
          </a:r>
        </a:p>
      </xdr:txBody>
    </xdr:sp>
    <xdr:clientData/>
  </xdr:twoCellAnchor>
  <xdr:twoCellAnchor>
    <xdr:from>
      <xdr:col>3</xdr:col>
      <xdr:colOff>476250</xdr:colOff>
      <xdr:row>0</xdr:row>
      <xdr:rowOff>152400</xdr:rowOff>
    </xdr:from>
    <xdr:to>
      <xdr:col>3</xdr:col>
      <xdr:colOff>838200</xdr:colOff>
      <xdr:row>2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81325" y="152400"/>
          <a:ext cx="361950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+Y</a:t>
          </a:r>
        </a:p>
      </xdr:txBody>
    </xdr:sp>
    <xdr:clientData/>
  </xdr:twoCellAnchor>
  <xdr:twoCellAnchor>
    <xdr:from>
      <xdr:col>5</xdr:col>
      <xdr:colOff>266700</xdr:colOff>
      <xdr:row>6</xdr:row>
      <xdr:rowOff>133350</xdr:rowOff>
    </xdr:from>
    <xdr:to>
      <xdr:col>5</xdr:col>
      <xdr:colOff>628650</xdr:colOff>
      <xdr:row>8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505325" y="1276350"/>
          <a:ext cx="361950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0°</a:t>
          </a:r>
        </a:p>
      </xdr:txBody>
    </xdr:sp>
    <xdr:clientData/>
  </xdr:twoCellAnchor>
  <xdr:twoCellAnchor>
    <xdr:from>
      <xdr:col>2</xdr:col>
      <xdr:colOff>847725</xdr:colOff>
      <xdr:row>0</xdr:row>
      <xdr:rowOff>142875</xdr:rowOff>
    </xdr:from>
    <xdr:to>
      <xdr:col>3</xdr:col>
      <xdr:colOff>352425</xdr:colOff>
      <xdr:row>2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495550" y="142875"/>
          <a:ext cx="361950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90°</a:t>
          </a:r>
        </a:p>
      </xdr:txBody>
    </xdr:sp>
    <xdr:clientData/>
  </xdr:twoCellAnchor>
  <xdr:twoCellAnchor>
    <xdr:from>
      <xdr:col>1</xdr:col>
      <xdr:colOff>638175</xdr:colOff>
      <xdr:row>6</xdr:row>
      <xdr:rowOff>95250</xdr:rowOff>
    </xdr:from>
    <xdr:to>
      <xdr:col>2</xdr:col>
      <xdr:colOff>200025</xdr:colOff>
      <xdr:row>8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438275" y="1238250"/>
          <a:ext cx="409575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180°</a:t>
          </a:r>
        </a:p>
      </xdr:txBody>
    </xdr:sp>
    <xdr:clientData/>
  </xdr:twoCellAnchor>
  <xdr:twoCellAnchor>
    <xdr:from>
      <xdr:col>3</xdr:col>
      <xdr:colOff>200025</xdr:colOff>
      <xdr:row>13</xdr:row>
      <xdr:rowOff>47625</xdr:rowOff>
    </xdr:from>
    <xdr:to>
      <xdr:col>3</xdr:col>
      <xdr:colOff>676275</xdr:colOff>
      <xdr:row>14</xdr:row>
      <xdr:rowOff>161925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705100" y="2524125"/>
          <a:ext cx="476250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270°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G36"/>
  <sheetViews>
    <sheetView workbookViewId="0" topLeftCell="A13">
      <selection activeCell="B36" sqref="B36"/>
    </sheetView>
  </sheetViews>
  <sheetFormatPr defaultColWidth="9.140625" defaultRowHeight="12.75"/>
  <cols>
    <col min="1" max="1" width="12.00390625" style="3" customWidth="1"/>
    <col min="2" max="2" width="12.7109375" style="3" customWidth="1"/>
    <col min="3" max="3" width="12.8515625" style="3" customWidth="1"/>
    <col min="4" max="7" width="13.00390625" style="3" customWidth="1"/>
    <col min="8" max="8" width="8.140625" style="3" customWidth="1"/>
    <col min="9" max="9" width="11.7109375" style="3" customWidth="1"/>
    <col min="10" max="12" width="11.8515625" style="3" customWidth="1"/>
    <col min="13" max="16384" width="9.140625" style="3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.75" thickBot="1"/>
    <row r="18" spans="1:7" s="1" customFormat="1" ht="60">
      <c r="A18" s="4" t="s">
        <v>0</v>
      </c>
      <c r="B18" s="5" t="s">
        <v>3</v>
      </c>
      <c r="C18" s="5" t="s">
        <v>13</v>
      </c>
      <c r="D18" s="5" t="s">
        <v>12</v>
      </c>
      <c r="E18" s="5" t="s">
        <v>10</v>
      </c>
      <c r="F18" s="5" t="s">
        <v>11</v>
      </c>
      <c r="G18" s="6" t="s">
        <v>2</v>
      </c>
    </row>
    <row r="19" spans="1:7" ht="15">
      <c r="A19" s="7" t="s">
        <v>4</v>
      </c>
      <c r="B19" s="8">
        <v>0.81259</v>
      </c>
      <c r="C19" s="8">
        <v>89.99818</v>
      </c>
      <c r="D19" s="8">
        <f>C19-90</f>
        <v>-0.0018199999999950478</v>
      </c>
      <c r="E19" s="8">
        <f aca="true" t="shared" si="0" ref="E19:E24">RADIANS(D19)</f>
        <v>-3.176499238621037E-05</v>
      </c>
      <c r="F19" s="9">
        <f aca="true" t="shared" si="1" ref="F19:F24">ABS(E19*1000000)</f>
        <v>31.764992386210366</v>
      </c>
      <c r="G19" s="21">
        <v>1.62578</v>
      </c>
    </row>
    <row r="20" spans="1:7" ht="15">
      <c r="A20" s="7" t="s">
        <v>5</v>
      </c>
      <c r="B20" s="8">
        <v>0.81319</v>
      </c>
      <c r="C20" s="8">
        <v>270.0099</v>
      </c>
      <c r="D20" s="8">
        <f>C20-270</f>
        <v>0.009900000000016007</v>
      </c>
      <c r="E20" s="8">
        <f t="shared" si="0"/>
        <v>0.000172787595947718</v>
      </c>
      <c r="F20" s="9">
        <f t="shared" si="1"/>
        <v>172.787595947718</v>
      </c>
      <c r="G20" s="22"/>
    </row>
    <row r="21" spans="1:7" ht="15">
      <c r="A21" s="7" t="s">
        <v>6</v>
      </c>
      <c r="B21" s="8">
        <v>0.81307</v>
      </c>
      <c r="C21" s="8">
        <v>30.00924</v>
      </c>
      <c r="D21" s="8">
        <f>C21-30</f>
        <v>0.00923999999999836</v>
      </c>
      <c r="E21" s="8">
        <f t="shared" si="0"/>
        <v>0.00016126842288424745</v>
      </c>
      <c r="F21" s="9">
        <f t="shared" si="1"/>
        <v>161.26842288424746</v>
      </c>
      <c r="G21" s="21">
        <v>1.6252</v>
      </c>
    </row>
    <row r="22" spans="1:7" ht="15">
      <c r="A22" s="7" t="s">
        <v>7</v>
      </c>
      <c r="B22" s="8">
        <v>0.81214</v>
      </c>
      <c r="C22" s="8">
        <v>210.03683</v>
      </c>
      <c r="D22" s="8">
        <f>C22-210</f>
        <v>0.03683000000000902</v>
      </c>
      <c r="E22" s="8">
        <f t="shared" si="0"/>
        <v>0.0006428047635096691</v>
      </c>
      <c r="F22" s="19">
        <f t="shared" si="1"/>
        <v>642.8047635096691</v>
      </c>
      <c r="G22" s="22"/>
    </row>
    <row r="23" spans="1:7" ht="15">
      <c r="A23" s="7" t="s">
        <v>8</v>
      </c>
      <c r="B23" s="8">
        <v>0.81205</v>
      </c>
      <c r="C23" s="8">
        <v>329.99841</v>
      </c>
      <c r="D23" s="8">
        <f>C23-330</f>
        <v>-0.0015900000000215186</v>
      </c>
      <c r="E23" s="8">
        <f t="shared" si="0"/>
        <v>-2.775073510708541E-05</v>
      </c>
      <c r="F23" s="9">
        <f t="shared" si="1"/>
        <v>27.750735107085408</v>
      </c>
      <c r="G23" s="21">
        <v>1.62409</v>
      </c>
    </row>
    <row r="24" spans="1:7" ht="15.75" thickBot="1">
      <c r="A24" s="10" t="s">
        <v>9</v>
      </c>
      <c r="B24" s="11">
        <v>0.81204</v>
      </c>
      <c r="C24" s="11">
        <v>150.00534</v>
      </c>
      <c r="D24" s="11">
        <f>C24-150</f>
        <v>0.005339999999989686</v>
      </c>
      <c r="E24" s="11">
        <f t="shared" si="0"/>
        <v>9.32005820563172E-05</v>
      </c>
      <c r="F24" s="12">
        <f t="shared" si="1"/>
        <v>93.2005820563172</v>
      </c>
      <c r="G24" s="23"/>
    </row>
    <row r="25" spans="1:5" ht="15.75" thickBot="1">
      <c r="A25" s="2"/>
      <c r="B25" s="2"/>
      <c r="C25" s="2"/>
      <c r="D25" s="2"/>
      <c r="E25" s="2"/>
    </row>
    <row r="26" spans="1:7" ht="60">
      <c r="A26" s="4" t="s">
        <v>1</v>
      </c>
      <c r="B26" s="5" t="s">
        <v>3</v>
      </c>
      <c r="C26" s="5" t="s">
        <v>13</v>
      </c>
      <c r="D26" s="5" t="s">
        <v>12</v>
      </c>
      <c r="E26" s="5" t="s">
        <v>10</v>
      </c>
      <c r="F26" s="5" t="s">
        <v>11</v>
      </c>
      <c r="G26" s="6" t="s">
        <v>2</v>
      </c>
    </row>
    <row r="27" spans="1:7" ht="15">
      <c r="A27" s="7" t="s">
        <v>4</v>
      </c>
      <c r="B27" s="8">
        <v>0.81225</v>
      </c>
      <c r="C27" s="8">
        <v>90.02671</v>
      </c>
      <c r="D27" s="8">
        <f>C27-90</f>
        <v>0.02670999999999424</v>
      </c>
      <c r="E27" s="8">
        <f aca="true" t="shared" si="2" ref="E27:E32">RADIANS(D27)</f>
        <v>0.00046617744320758486</v>
      </c>
      <c r="F27" s="19">
        <f aca="true" t="shared" si="3" ref="F27:F32">ABS(E27*1000000)</f>
        <v>466.1774432075849</v>
      </c>
      <c r="G27" s="24">
        <v>1.62635</v>
      </c>
    </row>
    <row r="28" spans="1:7" ht="15">
      <c r="A28" s="7" t="s">
        <v>5</v>
      </c>
      <c r="B28" s="8">
        <v>0.81314</v>
      </c>
      <c r="C28" s="8">
        <v>269.99037</v>
      </c>
      <c r="D28" s="8">
        <f>C28-270</f>
        <v>-0.00963000000001557</v>
      </c>
      <c r="E28" s="8">
        <f t="shared" si="2"/>
        <v>-0.0001680752069673257</v>
      </c>
      <c r="F28" s="9">
        <f t="shared" si="3"/>
        <v>168.0752069673257</v>
      </c>
      <c r="G28" s="25"/>
    </row>
    <row r="29" spans="1:7" ht="15">
      <c r="A29" s="7" t="s">
        <v>6</v>
      </c>
      <c r="B29" s="8">
        <v>0.81249</v>
      </c>
      <c r="C29" s="8">
        <v>30.00029</v>
      </c>
      <c r="D29" s="8">
        <f>C29-30</f>
        <v>0.0002899999999996794</v>
      </c>
      <c r="E29" s="8">
        <f t="shared" si="2"/>
        <v>5.06145483077796E-06</v>
      </c>
      <c r="F29" s="9">
        <f t="shared" si="3"/>
        <v>5.0614548307779605</v>
      </c>
      <c r="G29" s="24">
        <v>1.62468</v>
      </c>
    </row>
    <row r="30" spans="1:7" ht="15">
      <c r="A30" s="7" t="s">
        <v>7</v>
      </c>
      <c r="B30" s="8">
        <v>0.8122</v>
      </c>
      <c r="C30" s="8">
        <v>210.07422</v>
      </c>
      <c r="D30" s="8">
        <f>C30-210</f>
        <v>0.07421999999999684</v>
      </c>
      <c r="E30" s="8">
        <f t="shared" si="2"/>
        <v>0.0012953833708301363</v>
      </c>
      <c r="F30" s="19">
        <f t="shared" si="3"/>
        <v>1295.3833708301363</v>
      </c>
      <c r="G30" s="25"/>
    </row>
    <row r="31" spans="1:7" ht="15">
      <c r="A31" s="7" t="s">
        <v>8</v>
      </c>
      <c r="B31" s="8">
        <v>0.81211</v>
      </c>
      <c r="C31" s="8">
        <v>329.98648</v>
      </c>
      <c r="D31" s="8">
        <f>C31-330</f>
        <v>-0.013520000000028176</v>
      </c>
      <c r="E31" s="8">
        <f t="shared" si="2"/>
        <v>-0.00023596851487012513</v>
      </c>
      <c r="F31" s="9">
        <f t="shared" si="3"/>
        <v>235.96851487012512</v>
      </c>
      <c r="G31" s="24">
        <v>1.62525</v>
      </c>
    </row>
    <row r="32" spans="1:7" ht="15.75" thickBot="1">
      <c r="A32" s="10" t="s">
        <v>9</v>
      </c>
      <c r="B32" s="11">
        <v>0.81314</v>
      </c>
      <c r="C32" s="11">
        <v>150.04443</v>
      </c>
      <c r="D32" s="11">
        <f>C32-150</f>
        <v>0.04443000000000552</v>
      </c>
      <c r="E32" s="11">
        <f t="shared" si="2"/>
        <v>0.000775449786661177</v>
      </c>
      <c r="F32" s="20">
        <f t="shared" si="3"/>
        <v>775.449786661177</v>
      </c>
      <c r="G32" s="26"/>
    </row>
    <row r="33" ht="15.75" thickBot="1"/>
    <row r="34" spans="3:5" ht="45">
      <c r="C34" s="4" t="s">
        <v>18</v>
      </c>
      <c r="D34" s="5" t="s">
        <v>17</v>
      </c>
      <c r="E34" s="6" t="s">
        <v>16</v>
      </c>
    </row>
    <row r="35" spans="3:5" ht="15">
      <c r="C35" s="13" t="s">
        <v>14</v>
      </c>
      <c r="D35" s="14">
        <v>0.33852</v>
      </c>
      <c r="E35" s="15">
        <v>0.33956</v>
      </c>
    </row>
    <row r="36" spans="3:5" ht="15.75" thickBot="1">
      <c r="C36" s="16" t="s">
        <v>15</v>
      </c>
      <c r="D36" s="17">
        <v>0.33929</v>
      </c>
      <c r="E36" s="18">
        <v>0.33936</v>
      </c>
    </row>
  </sheetData>
  <mergeCells count="6">
    <mergeCell ref="G29:G30"/>
    <mergeCell ref="G31:G32"/>
    <mergeCell ref="G19:G20"/>
    <mergeCell ref="G21:G22"/>
    <mergeCell ref="G23:G24"/>
    <mergeCell ref="G27:G28"/>
  </mergeCells>
  <printOptions/>
  <pageMargins left="0.75" right="0.75" top="1" bottom="1" header="0.5" footer="0.5"/>
  <pageSetup horizontalDpi="600" verticalDpi="600" orientation="portrait" r:id="rId2"/>
  <headerFooter alignWithMargins="0">
    <oddHeader>&amp;C&amp;"Arial,Bold"&amp;12&amp;F AFT2 SEXTUPOLE POLE TIP DATA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8:G36"/>
  <sheetViews>
    <sheetView tabSelected="1" workbookViewId="0" topLeftCell="A1">
      <selection activeCell="G29" sqref="G29:G30"/>
    </sheetView>
  </sheetViews>
  <sheetFormatPr defaultColWidth="9.140625" defaultRowHeight="12.75"/>
  <cols>
    <col min="1" max="1" width="12.00390625" style="3" customWidth="1"/>
    <col min="2" max="2" width="12.7109375" style="3" customWidth="1"/>
    <col min="3" max="3" width="12.8515625" style="3" customWidth="1"/>
    <col min="4" max="7" width="13.00390625" style="3" customWidth="1"/>
    <col min="8" max="8" width="8.140625" style="3" customWidth="1"/>
    <col min="9" max="9" width="11.7109375" style="3" customWidth="1"/>
    <col min="10" max="12" width="11.8515625" style="3" customWidth="1"/>
    <col min="13" max="16384" width="9.140625" style="3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.75" thickBot="1"/>
    <row r="18" spans="1:7" s="1" customFormat="1" ht="60">
      <c r="A18" s="4" t="s">
        <v>0</v>
      </c>
      <c r="B18" s="5" t="s">
        <v>3</v>
      </c>
      <c r="C18" s="5" t="s">
        <v>13</v>
      </c>
      <c r="D18" s="5" t="s">
        <v>12</v>
      </c>
      <c r="E18" s="5" t="s">
        <v>10</v>
      </c>
      <c r="F18" s="5" t="s">
        <v>11</v>
      </c>
      <c r="G18" s="6" t="s">
        <v>2</v>
      </c>
    </row>
    <row r="19" spans="1:7" ht="15">
      <c r="A19" s="7" t="s">
        <v>4</v>
      </c>
      <c r="B19" s="8">
        <v>0.81184</v>
      </c>
      <c r="C19" s="8">
        <v>90.00362</v>
      </c>
      <c r="D19" s="8">
        <f>C19-90</f>
        <v>0.003619999999997958</v>
      </c>
      <c r="E19" s="8">
        <f aca="true" t="shared" si="0" ref="E19:E24">RADIANS(D19)</f>
        <v>6.31809189221591E-05</v>
      </c>
      <c r="F19" s="9">
        <f aca="true" t="shared" si="1" ref="F19:F24">ABS(E19*1000000)</f>
        <v>63.180918922159094</v>
      </c>
      <c r="G19" s="21">
        <v>1.62449</v>
      </c>
    </row>
    <row r="20" spans="1:7" ht="15">
      <c r="A20" s="7" t="s">
        <v>5</v>
      </c>
      <c r="B20" s="8">
        <v>0.81096</v>
      </c>
      <c r="C20" s="8">
        <v>269.97197</v>
      </c>
      <c r="D20" s="8">
        <f>C20-270</f>
        <v>-0.02803000000000111</v>
      </c>
      <c r="E20" s="8">
        <f t="shared" si="0"/>
        <v>-0.00048921578933403</v>
      </c>
      <c r="F20" s="19">
        <f t="shared" si="1"/>
        <v>489.21578933403</v>
      </c>
      <c r="G20" s="22"/>
    </row>
    <row r="21" spans="1:7" ht="15">
      <c r="A21" s="7" t="s">
        <v>6</v>
      </c>
      <c r="B21" s="8">
        <v>0.81062</v>
      </c>
      <c r="C21" s="8">
        <v>29.88278</v>
      </c>
      <c r="D21" s="8">
        <f>C21-30</f>
        <v>-0.11721999999999966</v>
      </c>
      <c r="E21" s="8">
        <f t="shared" si="0"/>
        <v>-0.002045874949187747</v>
      </c>
      <c r="F21" s="19">
        <f t="shared" si="1"/>
        <v>2045.874949187747</v>
      </c>
      <c r="G21" s="21">
        <v>1.62622</v>
      </c>
    </row>
    <row r="22" spans="1:7" ht="15">
      <c r="A22" s="7" t="s">
        <v>7</v>
      </c>
      <c r="B22" s="8">
        <v>0.81532</v>
      </c>
      <c r="C22" s="8">
        <v>209.87938</v>
      </c>
      <c r="D22" s="8">
        <f>C22-210</f>
        <v>-0.12062000000000239</v>
      </c>
      <c r="E22" s="8">
        <f t="shared" si="0"/>
        <v>-0.002105216143755602</v>
      </c>
      <c r="F22" s="19">
        <f t="shared" si="1"/>
        <v>2105.216143755602</v>
      </c>
      <c r="G22" s="22"/>
    </row>
    <row r="23" spans="1:7" ht="15">
      <c r="A23" s="7" t="s">
        <v>8</v>
      </c>
      <c r="B23" s="8">
        <v>0.81601</v>
      </c>
      <c r="C23" s="8">
        <v>329.98529</v>
      </c>
      <c r="D23" s="8">
        <f>C23-330</f>
        <v>-0.014709999999979573</v>
      </c>
      <c r="E23" s="8">
        <f t="shared" si="0"/>
        <v>-0.00025673793296800937</v>
      </c>
      <c r="F23" s="9">
        <f t="shared" si="1"/>
        <v>256.7379329680094</v>
      </c>
      <c r="G23" s="21">
        <v>1.62662</v>
      </c>
    </row>
    <row r="24" spans="1:7" ht="15.75" thickBot="1">
      <c r="A24" s="10" t="s">
        <v>9</v>
      </c>
      <c r="B24" s="11">
        <v>0.81265</v>
      </c>
      <c r="C24" s="11">
        <v>149.96277</v>
      </c>
      <c r="D24" s="11">
        <f>C24-150</f>
        <v>-0.03722999999999388</v>
      </c>
      <c r="E24" s="11">
        <f t="shared" si="0"/>
        <v>-0.0006497860805173821</v>
      </c>
      <c r="F24" s="20">
        <f t="shared" si="1"/>
        <v>649.7860805173821</v>
      </c>
      <c r="G24" s="23"/>
    </row>
    <row r="25" spans="1:5" ht="15.75" thickBot="1">
      <c r="A25" s="2"/>
      <c r="B25" s="2"/>
      <c r="C25" s="2"/>
      <c r="D25" s="2"/>
      <c r="E25" s="2"/>
    </row>
    <row r="26" spans="1:7" ht="60">
      <c r="A26" s="4" t="s">
        <v>1</v>
      </c>
      <c r="B26" s="5" t="s">
        <v>3</v>
      </c>
      <c r="C26" s="5" t="s">
        <v>13</v>
      </c>
      <c r="D26" s="5" t="s">
        <v>12</v>
      </c>
      <c r="E26" s="5" t="s">
        <v>10</v>
      </c>
      <c r="F26" s="5" t="s">
        <v>11</v>
      </c>
      <c r="G26" s="6" t="s">
        <v>2</v>
      </c>
    </row>
    <row r="27" spans="1:7" ht="15">
      <c r="A27" s="7" t="s">
        <v>4</v>
      </c>
      <c r="B27" s="8">
        <v>0.81058</v>
      </c>
      <c r="C27" s="8">
        <v>90.0954</v>
      </c>
      <c r="D27" s="8">
        <f>C27-90</f>
        <v>0.09539999999999793</v>
      </c>
      <c r="E27" s="8">
        <f aca="true" t="shared" si="2" ref="E27:E32">RADIANS(D27)</f>
        <v>0.0016650441064025544</v>
      </c>
      <c r="F27" s="19">
        <f aca="true" t="shared" si="3" ref="F27:F32">ABS(E27*1000000)</f>
        <v>1665.0441064025545</v>
      </c>
      <c r="G27" s="21">
        <v>1.62078</v>
      </c>
    </row>
    <row r="28" spans="1:7" ht="15">
      <c r="A28" s="7" t="s">
        <v>5</v>
      </c>
      <c r="B28" s="8">
        <v>0.81243</v>
      </c>
      <c r="C28" s="8">
        <v>269.82272</v>
      </c>
      <c r="D28" s="8">
        <f>C28-270</f>
        <v>-0.1772799999999961</v>
      </c>
      <c r="E28" s="8">
        <f t="shared" si="2"/>
        <v>-0.0030941196979354796</v>
      </c>
      <c r="F28" s="19">
        <f t="shared" si="3"/>
        <v>3094.1196979354795</v>
      </c>
      <c r="G28" s="25"/>
    </row>
    <row r="29" spans="1:7" ht="15">
      <c r="A29" s="7" t="s">
        <v>6</v>
      </c>
      <c r="B29" s="8">
        <v>0.81233</v>
      </c>
      <c r="C29" s="8">
        <v>29.88402</v>
      </c>
      <c r="D29" s="8">
        <f>C29-30</f>
        <v>-0.11598000000000042</v>
      </c>
      <c r="E29" s="8">
        <f t="shared" si="2"/>
        <v>-0.0020242328664630306</v>
      </c>
      <c r="F29" s="19">
        <f t="shared" si="3"/>
        <v>2024.2328664630306</v>
      </c>
      <c r="G29" s="21">
        <v>1.6258</v>
      </c>
    </row>
    <row r="30" spans="1:7" ht="15">
      <c r="A30" s="7" t="s">
        <v>7</v>
      </c>
      <c r="B30" s="8">
        <v>0.81337</v>
      </c>
      <c r="C30" s="8">
        <v>209.89425</v>
      </c>
      <c r="D30" s="8">
        <f>C30-210</f>
        <v>-0.10575000000000045</v>
      </c>
      <c r="E30" s="8">
        <f t="shared" si="2"/>
        <v>-0.0018456856839840115</v>
      </c>
      <c r="F30" s="19">
        <f t="shared" si="3"/>
        <v>1845.6856839840116</v>
      </c>
      <c r="G30" s="22"/>
    </row>
    <row r="31" spans="1:7" ht="15">
      <c r="A31" s="7" t="s">
        <v>8</v>
      </c>
      <c r="B31" s="8">
        <v>0.81429</v>
      </c>
      <c r="C31" s="8">
        <v>329.90135</v>
      </c>
      <c r="D31" s="8">
        <f>C31-330</f>
        <v>-0.09865000000002055</v>
      </c>
      <c r="E31" s="8">
        <f t="shared" si="2"/>
        <v>-0.0017217673070927648</v>
      </c>
      <c r="F31" s="19">
        <f t="shared" si="3"/>
        <v>1721.7673070927647</v>
      </c>
      <c r="G31" s="24">
        <v>1.62662</v>
      </c>
    </row>
    <row r="32" spans="1:7" ht="15.75" thickBot="1">
      <c r="A32" s="10" t="s">
        <v>9</v>
      </c>
      <c r="B32" s="11">
        <v>0.80936</v>
      </c>
      <c r="C32" s="11">
        <v>150.06597</v>
      </c>
      <c r="D32" s="11">
        <f>C32-150</f>
        <v>0.06596999999999298</v>
      </c>
      <c r="E32" s="11">
        <f t="shared" si="2"/>
        <v>0.0011513937075405367</v>
      </c>
      <c r="F32" s="20">
        <f t="shared" si="3"/>
        <v>1151.3937075405368</v>
      </c>
      <c r="G32" s="26"/>
    </row>
    <row r="33" ht="15.75" thickBot="1"/>
    <row r="34" spans="3:5" ht="45">
      <c r="C34" s="4" t="s">
        <v>18</v>
      </c>
      <c r="D34" s="5" t="s">
        <v>17</v>
      </c>
      <c r="E34" s="6" t="s">
        <v>16</v>
      </c>
    </row>
    <row r="35" spans="3:5" ht="15">
      <c r="C35" s="13" t="s">
        <v>14</v>
      </c>
      <c r="D35" s="14">
        <v>0.33669</v>
      </c>
      <c r="E35" s="15">
        <v>0.33641</v>
      </c>
    </row>
    <row r="36" spans="3:5" ht="15.75" thickBot="1">
      <c r="C36" s="16" t="s">
        <v>15</v>
      </c>
      <c r="D36" s="17">
        <v>0.33674</v>
      </c>
      <c r="E36" s="18">
        <v>0.33697</v>
      </c>
    </row>
  </sheetData>
  <mergeCells count="6">
    <mergeCell ref="G29:G30"/>
    <mergeCell ref="G31:G32"/>
    <mergeCell ref="G19:G20"/>
    <mergeCell ref="G21:G22"/>
    <mergeCell ref="G23:G24"/>
    <mergeCell ref="G27:G28"/>
  </mergeCells>
  <printOptions/>
  <pageMargins left="0.75" right="0.75" top="1" bottom="1" header="0.5" footer="0.5"/>
  <pageSetup horizontalDpi="600" verticalDpi="600" orientation="portrait" r:id="rId2"/>
  <headerFooter alignWithMargins="0">
    <oddHeader>&amp;C&amp;"Arial,Bold"&amp;12&amp;F AFT2 SEXTUPOLE POLE TIP DATA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2008-07-10T22:08:20Z</cp:lastPrinted>
  <dcterms:created xsi:type="dcterms:W3CDTF">2008-07-10T18:52:09Z</dcterms:created>
  <dcterms:modified xsi:type="dcterms:W3CDTF">2008-08-20T18:37:08Z</dcterms:modified>
  <cp:category/>
  <cp:version/>
  <cp:contentType/>
  <cp:contentStatus/>
</cp:coreProperties>
</file>