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All collected psi data" sheetId="1" r:id="rId1"/>
    <sheet name="@ 100 psi" sheetId="2" r:id="rId2"/>
    <sheet name="@ 90 psi" sheetId="3" r:id="rId3"/>
    <sheet name="@ 80 psi" sheetId="4" r:id="rId4"/>
  </sheets>
  <definedNames/>
  <calcPr fullCalcOnLoad="1"/>
</workbook>
</file>

<file path=xl/comments1.xml><?xml version="1.0" encoding="utf-8"?>
<comments xmlns="http://schemas.openxmlformats.org/spreadsheetml/2006/main">
  <authors>
    <author>kcaban</author>
  </authors>
  <commentList>
    <comment ref="B2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C2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D2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  <comment ref="E2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wirecard holder in the bench csy (symmetry axis that runs in the Y direction)</t>
        </r>
      </text>
    </comment>
  </commentList>
</comments>
</file>

<file path=xl/comments2.xml><?xml version="1.0" encoding="utf-8"?>
<comments xmlns="http://schemas.openxmlformats.org/spreadsheetml/2006/main">
  <authors>
    <author>kcaban</author>
  </authors>
  <commentList>
    <comment ref="C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E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  <comment ref="D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F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wirecard holder in the bench csy (symmetry axis that runs in the Y direction)</t>
        </r>
      </text>
    </comment>
    <comment ref="B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the flange of the BFW Assy in the bench csy</t>
        </r>
      </text>
    </comment>
  </commentList>
</comments>
</file>

<file path=xl/comments3.xml><?xml version="1.0" encoding="utf-8"?>
<comments xmlns="http://schemas.openxmlformats.org/spreadsheetml/2006/main">
  <authors>
    <author>kcaban</author>
  </authors>
  <commentList>
    <comment ref="B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the flange of the BFW Assy in the bench csy</t>
        </r>
      </text>
    </comment>
    <comment ref="C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D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E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  <comment ref="F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wirecard holder in the bench csy (symmetry axis that runs in the Y direction)</t>
        </r>
      </text>
    </comment>
  </commentList>
</comments>
</file>

<file path=xl/comments4.xml><?xml version="1.0" encoding="utf-8"?>
<comments xmlns="http://schemas.openxmlformats.org/spreadsheetml/2006/main">
  <authors>
    <author>kcaban</author>
  </authors>
  <commentList>
    <comment ref="B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the flange of the BFW Assy in the bench csy</t>
        </r>
      </text>
    </comment>
    <comment ref="C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D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E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  <comment ref="F9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wirecard holder in the bench csy (symmetry axis that runs in the Y direction)</t>
        </r>
      </text>
    </comment>
  </commentList>
</comments>
</file>

<file path=xl/sharedStrings.xml><?xml version="1.0" encoding="utf-8"?>
<sst xmlns="http://schemas.openxmlformats.org/spreadsheetml/2006/main" count="268" uniqueCount="46">
  <si>
    <t>Trial</t>
  </si>
  <si>
    <t>X-POS CARD</t>
  </si>
  <si>
    <t>AVG</t>
  </si>
  <si>
    <t>RANGE</t>
  </si>
  <si>
    <t>ST DEV</t>
  </si>
  <si>
    <t>TB 5</t>
  </si>
  <si>
    <t>FORM</t>
  </si>
  <si>
    <t>DIA</t>
  </si>
  <si>
    <t>X</t>
  </si>
  <si>
    <t>Y</t>
  </si>
  <si>
    <t>Z</t>
  </si>
  <si>
    <t>AVG.</t>
  </si>
  <si>
    <t>TB 6</t>
  </si>
  <si>
    <t>TB 7</t>
  </si>
  <si>
    <t>TB 8</t>
  </si>
  <si>
    <t xml:space="preserve">BFW </t>
  </si>
  <si>
    <t>01</t>
  </si>
  <si>
    <t>WC</t>
  </si>
  <si>
    <t>03</t>
  </si>
  <si>
    <t>Air (PSI)</t>
  </si>
  <si>
    <t>X-POS WC HOLDER</t>
  </si>
  <si>
    <t>X-POS FLANGE</t>
  </si>
  <si>
    <t>X-INTPT CARD</t>
  </si>
  <si>
    <t>Y-INTPT CARD</t>
  </si>
  <si>
    <t>Start Time</t>
  </si>
  <si>
    <t>1 @100</t>
  </si>
  <si>
    <t>2 @100</t>
  </si>
  <si>
    <t>3 @100</t>
  </si>
  <si>
    <t>4 @100</t>
  </si>
  <si>
    <t>5 @100</t>
  </si>
  <si>
    <t>average</t>
  </si>
  <si>
    <t>range</t>
  </si>
  <si>
    <t>st dev</t>
  </si>
  <si>
    <t>1 @ 90</t>
  </si>
  <si>
    <t>2 @ 90</t>
  </si>
  <si>
    <t>3 @ 90</t>
  </si>
  <si>
    <t>4 @ 90</t>
  </si>
  <si>
    <t>5 @ 90</t>
  </si>
  <si>
    <t>1 @ 80</t>
  </si>
  <si>
    <t>2 @ 80</t>
  </si>
  <si>
    <t>3 @ 80</t>
  </si>
  <si>
    <t>4 @ 80</t>
  </si>
  <si>
    <t>5 @ 80</t>
  </si>
  <si>
    <t>Max Range</t>
  </si>
  <si>
    <t xml:space="preserve">Y </t>
  </si>
  <si>
    <t>All TB's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</si>
</sst>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color indexed="9"/>
      <name val="Arial"/>
      <family val="0"/>
    </font>
    <font>
      <b/>
      <i/>
      <sz val="12"/>
      <color indexed="9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sz val="12"/>
      <color indexed="18"/>
      <name val="Arial"/>
      <family val="0"/>
    </font>
    <font>
      <b/>
      <i/>
      <sz val="12"/>
      <color indexed="8"/>
      <name val="Arial"/>
      <family val="0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2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2"/>
      <color indexed="18"/>
      <name val="Arial"/>
      <family val="2"/>
    </font>
    <font>
      <sz val="11"/>
      <color indexed="18"/>
      <name val="Arial"/>
      <family val="2"/>
    </font>
    <font>
      <b/>
      <i/>
      <sz val="10"/>
      <color indexed="9"/>
      <name val="Arial"/>
      <family val="0"/>
    </font>
    <font>
      <sz val="10"/>
      <color indexed="18"/>
      <name val="Arial"/>
      <family val="0"/>
    </font>
    <font>
      <b/>
      <sz val="10"/>
      <color indexed="8"/>
      <name val="Arial"/>
      <family val="0"/>
    </font>
    <font>
      <b/>
      <i/>
      <sz val="9"/>
      <color indexed="9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3" borderId="4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4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5" fillId="5" borderId="7" xfId="0" applyFont="1" applyFill="1" applyBorder="1" applyAlignment="1">
      <alignment/>
    </xf>
    <xf numFmtId="49" fontId="13" fillId="6" borderId="8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/>
    </xf>
    <xf numFmtId="49" fontId="13" fillId="6" borderId="5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/>
    </xf>
    <xf numFmtId="0" fontId="13" fillId="6" borderId="10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9" fontId="17" fillId="6" borderId="5" xfId="0" applyNumberFormat="1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169" fontId="9" fillId="6" borderId="5" xfId="0" applyNumberFormat="1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169" fontId="9" fillId="6" borderId="10" xfId="0" applyNumberFormat="1" applyFont="1" applyFill="1" applyBorder="1" applyAlignment="1">
      <alignment horizontal="center"/>
    </xf>
    <xf numFmtId="164" fontId="16" fillId="4" borderId="11" xfId="0" applyNumberFormat="1" applyFont="1" applyFill="1" applyBorder="1" applyAlignment="1">
      <alignment horizontal="center"/>
    </xf>
    <xf numFmtId="164" fontId="16" fillId="4" borderId="12" xfId="0" applyNumberFormat="1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/>
    </xf>
    <xf numFmtId="164" fontId="19" fillId="3" borderId="5" xfId="0" applyNumberFormat="1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20" fillId="3" borderId="4" xfId="0" applyFont="1" applyFill="1" applyBorder="1" applyAlignment="1">
      <alignment horizontal="left"/>
    </xf>
    <xf numFmtId="164" fontId="19" fillId="4" borderId="11" xfId="0" applyNumberFormat="1" applyFont="1" applyFill="1" applyBorder="1" applyAlignment="1">
      <alignment/>
    </xf>
    <xf numFmtId="164" fontId="19" fillId="4" borderId="12" xfId="0" applyNumberFormat="1" applyFont="1" applyFill="1" applyBorder="1" applyAlignment="1">
      <alignment/>
    </xf>
    <xf numFmtId="0" fontId="20" fillId="4" borderId="6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164" fontId="21" fillId="2" borderId="2" xfId="0" applyNumberFormat="1" applyFont="1" applyFill="1" applyBorder="1" applyAlignment="1">
      <alignment horizontal="right"/>
    </xf>
    <xf numFmtId="164" fontId="21" fillId="2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18" fillId="2" borderId="3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0"/>
  <sheetViews>
    <sheetView tabSelected="1" workbookViewId="0" topLeftCell="A1">
      <selection activeCell="I4" sqref="I4"/>
    </sheetView>
  </sheetViews>
  <sheetFormatPr defaultColWidth="9.140625" defaultRowHeight="12.75"/>
  <cols>
    <col min="1" max="1" width="8.421875" style="38" bestFit="1" customWidth="1"/>
    <col min="2" max="2" width="9.140625" style="37" bestFit="1" customWidth="1"/>
    <col min="3" max="3" width="9.57421875" style="37" customWidth="1"/>
    <col min="4" max="4" width="9.140625" style="37" bestFit="1" customWidth="1"/>
    <col min="5" max="5" width="10.28125" style="37" bestFit="1" customWidth="1"/>
    <col min="6" max="6" width="9.140625" style="37" customWidth="1"/>
    <col min="7" max="16384" width="9.140625" style="38" customWidth="1"/>
  </cols>
  <sheetData>
    <row r="1" ht="13.5" thickBot="1"/>
    <row r="2" spans="1:6" s="52" customFormat="1" ht="38.25">
      <c r="A2" s="41"/>
      <c r="B2" s="36" t="s">
        <v>1</v>
      </c>
      <c r="C2" s="36" t="s">
        <v>22</v>
      </c>
      <c r="D2" s="36" t="s">
        <v>23</v>
      </c>
      <c r="E2" s="50" t="s">
        <v>20</v>
      </c>
      <c r="F2" s="51"/>
    </row>
    <row r="3" spans="1:5" ht="12.75">
      <c r="A3" s="42" t="s">
        <v>25</v>
      </c>
      <c r="B3" s="39">
        <f>'@ 100 psi'!C10</f>
        <v>0.02882</v>
      </c>
      <c r="C3" s="39">
        <f>'@ 100 psi'!D10</f>
        <v>-40.05796</v>
      </c>
      <c r="D3" s="39">
        <f>'@ 100 psi'!E10</f>
        <v>-94.12616</v>
      </c>
      <c r="E3" s="40">
        <f>'@ 100 psi'!F10</f>
        <v>-0.46034</v>
      </c>
    </row>
    <row r="4" spans="1:5" ht="12.75">
      <c r="A4" s="42" t="s">
        <v>26</v>
      </c>
      <c r="B4" s="39">
        <f>'@ 100 psi'!C11</f>
        <v>0.0318</v>
      </c>
      <c r="C4" s="39">
        <f>'@ 100 psi'!D11</f>
        <v>-40.05436</v>
      </c>
      <c r="D4" s="39">
        <f>'@ 100 psi'!E11</f>
        <v>-94.12647</v>
      </c>
      <c r="E4" s="40">
        <f>'@ 100 psi'!F11</f>
        <v>-0.4583</v>
      </c>
    </row>
    <row r="5" spans="1:5" ht="12.75">
      <c r="A5" s="42" t="s">
        <v>27</v>
      </c>
      <c r="B5" s="39">
        <f>'@ 100 psi'!C12</f>
        <v>0.02659</v>
      </c>
      <c r="C5" s="39">
        <f>'@ 100 psi'!D12</f>
        <v>-40.06011</v>
      </c>
      <c r="D5" s="39">
        <f>'@ 100 psi'!E12</f>
        <v>-94.12609</v>
      </c>
      <c r="E5" s="40">
        <f>'@ 100 psi'!F12</f>
        <v>-0.46228</v>
      </c>
    </row>
    <row r="6" spans="1:5" ht="12.75">
      <c r="A6" s="42" t="s">
        <v>28</v>
      </c>
      <c r="B6" s="39">
        <f>'@ 100 psi'!C13</f>
        <v>0.02811</v>
      </c>
      <c r="C6" s="39">
        <f>'@ 100 psi'!D13</f>
        <v>-40.05851</v>
      </c>
      <c r="D6" s="39">
        <f>'@ 100 psi'!E13</f>
        <v>-94.12766</v>
      </c>
      <c r="E6" s="40">
        <f>'@ 100 psi'!F13</f>
        <v>-0.46135</v>
      </c>
    </row>
    <row r="7" spans="1:5" ht="12.75">
      <c r="A7" s="42" t="s">
        <v>29</v>
      </c>
      <c r="B7" s="39">
        <f>'@ 100 psi'!C14</f>
        <v>0.02966</v>
      </c>
      <c r="C7" s="39">
        <f>'@ 100 psi'!D14</f>
        <v>-40.05664</v>
      </c>
      <c r="D7" s="39">
        <f>'@ 100 psi'!E14</f>
        <v>-94.12731</v>
      </c>
      <c r="E7" s="40">
        <f>'@ 100 psi'!F14</f>
        <v>-0.46012</v>
      </c>
    </row>
    <row r="8" spans="1:5" ht="12.75">
      <c r="A8" s="42" t="s">
        <v>33</v>
      </c>
      <c r="B8" s="39">
        <f>'@ 90 psi'!C10</f>
        <v>0.02578</v>
      </c>
      <c r="C8" s="39">
        <f>'@ 90 psi'!D10</f>
        <v>-40.06235</v>
      </c>
      <c r="D8" s="39">
        <f>'@ 90 psi'!E10</f>
        <v>-94.1289</v>
      </c>
      <c r="E8" s="40">
        <f>'@ 90 psi'!F10</f>
        <v>-0.46257</v>
      </c>
    </row>
    <row r="9" spans="1:5" ht="12.75">
      <c r="A9" s="42" t="s">
        <v>34</v>
      </c>
      <c r="B9" s="39">
        <f>'@ 90 psi'!C11</f>
        <v>0.02788</v>
      </c>
      <c r="C9" s="39">
        <f>'@ 90 psi'!D11</f>
        <v>-40.05997</v>
      </c>
      <c r="D9" s="39">
        <f>'@ 90 psi'!E11</f>
        <v>-94.12867</v>
      </c>
      <c r="E9" s="40">
        <f>'@ 90 psi'!F11</f>
        <v>-0.46126</v>
      </c>
    </row>
    <row r="10" spans="1:5" ht="12.75">
      <c r="A10" s="42" t="s">
        <v>35</v>
      </c>
      <c r="B10" s="39">
        <f>'@ 90 psi'!C12</f>
        <v>0.03272</v>
      </c>
      <c r="C10" s="39">
        <f>'@ 90 psi'!D12</f>
        <v>-40.05452</v>
      </c>
      <c r="D10" s="39">
        <f>'@ 90 psi'!E12</f>
        <v>-94.12789</v>
      </c>
      <c r="E10" s="40">
        <f>'@ 90 psi'!F12</f>
        <v>-0.45694</v>
      </c>
    </row>
    <row r="11" spans="1:5" ht="12.75">
      <c r="A11" s="42" t="s">
        <v>36</v>
      </c>
      <c r="B11" s="39">
        <f>'@ 90 psi'!C13</f>
        <v>0.02454</v>
      </c>
      <c r="C11" s="39">
        <f>'@ 90 psi'!D13</f>
        <v>-40.06402</v>
      </c>
      <c r="D11" s="39">
        <f>'@ 90 psi'!E13</f>
        <v>-94.12767</v>
      </c>
      <c r="E11" s="40">
        <f>'@ 90 psi'!F13</f>
        <v>-0.46366</v>
      </c>
    </row>
    <row r="12" spans="1:5" ht="12.75">
      <c r="A12" s="42" t="s">
        <v>37</v>
      </c>
      <c r="B12" s="39">
        <f>'@ 90 psi'!C14</f>
        <v>0.03222</v>
      </c>
      <c r="C12" s="39">
        <f>'@ 90 psi'!D14</f>
        <v>-40.05506</v>
      </c>
      <c r="D12" s="39">
        <f>'@ 90 psi'!E14</f>
        <v>-94.12895</v>
      </c>
      <c r="E12" s="40">
        <f>'@ 90 psi'!F14</f>
        <v>-0.45733</v>
      </c>
    </row>
    <row r="13" spans="1:5" ht="12.75">
      <c r="A13" s="42" t="s">
        <v>38</v>
      </c>
      <c r="B13" s="39">
        <f>'@ 80 psi'!C10</f>
        <v>0.02387</v>
      </c>
      <c r="C13" s="39">
        <f>'@ 80 psi'!D10</f>
        <v>-40.06456</v>
      </c>
      <c r="D13" s="39">
        <f>'@ 80 psi'!E10</f>
        <v>-94.13433</v>
      </c>
      <c r="E13" s="40">
        <f>'@ 80 psi'!F10</f>
        <v>-0.46479</v>
      </c>
    </row>
    <row r="14" spans="1:5" ht="12.75">
      <c r="A14" s="42" t="s">
        <v>39</v>
      </c>
      <c r="B14" s="39">
        <f>'@ 80 psi'!C11</f>
        <v>0.02426</v>
      </c>
      <c r="C14" s="39">
        <f>'@ 80 psi'!D11</f>
        <v>-40.06511</v>
      </c>
      <c r="D14" s="39">
        <f>'@ 80 psi'!E11</f>
        <v>-94.13315</v>
      </c>
      <c r="E14" s="40">
        <f>'@ 80 psi'!F11</f>
        <v>-0.46374</v>
      </c>
    </row>
    <row r="15" spans="1:5" ht="12.75">
      <c r="A15" s="42" t="s">
        <v>40</v>
      </c>
      <c r="B15" s="39">
        <f>'@ 80 psi'!C12</f>
        <v>0.02216</v>
      </c>
      <c r="C15" s="39">
        <f>'@ 80 psi'!D12</f>
        <v>-40.06715</v>
      </c>
      <c r="D15" s="39">
        <f>'@ 80 psi'!E12</f>
        <v>-94.1331</v>
      </c>
      <c r="E15" s="40">
        <f>'@ 80 psi'!F12</f>
        <v>-0.46585</v>
      </c>
    </row>
    <row r="16" spans="1:5" ht="12.75">
      <c r="A16" s="42" t="s">
        <v>41</v>
      </c>
      <c r="B16" s="39">
        <f>'@ 80 psi'!C13</f>
        <v>0.0267</v>
      </c>
      <c r="C16" s="39">
        <f>'@ 80 psi'!D13</f>
        <v>-40.06193</v>
      </c>
      <c r="D16" s="39">
        <f>'@ 80 psi'!E13</f>
        <v>-94.13565</v>
      </c>
      <c r="E16" s="40">
        <f>'@ 80 psi'!F13</f>
        <v>-0.46259</v>
      </c>
    </row>
    <row r="17" spans="1:5" ht="13.5" thickBot="1">
      <c r="A17" s="42" t="s">
        <v>42</v>
      </c>
      <c r="B17" s="39">
        <f>'@ 80 psi'!C14</f>
        <v>0.02563</v>
      </c>
      <c r="C17" s="39">
        <f>'@ 80 psi'!D14</f>
        <v>-40.06269</v>
      </c>
      <c r="D17" s="39">
        <f>'@ 80 psi'!E14</f>
        <v>-94.1336</v>
      </c>
      <c r="E17" s="40">
        <f>'@ 80 psi'!F14</f>
        <v>-0.46327</v>
      </c>
    </row>
    <row r="18" spans="1:5" ht="13.5" thickBot="1">
      <c r="A18" s="45" t="s">
        <v>30</v>
      </c>
      <c r="B18" s="43">
        <f>AVERAGE(B3:B17)</f>
        <v>0.027382666666666663</v>
      </c>
      <c r="C18" s="43">
        <f>AVERAGE(C3:C17)</f>
        <v>-40.060329333333335</v>
      </c>
      <c r="D18" s="43">
        <f>AVERAGE(D3:D17)</f>
        <v>-94.12970666666666</v>
      </c>
      <c r="E18" s="44">
        <f>AVERAGE(E3:E17)</f>
        <v>-0.46162599999999987</v>
      </c>
    </row>
    <row r="19" spans="1:5" ht="13.5" thickBot="1">
      <c r="A19" s="45" t="s">
        <v>31</v>
      </c>
      <c r="B19" s="43">
        <f>MAX(B3:B17)-MIN(B3:B17)</f>
        <v>0.01056</v>
      </c>
      <c r="C19" s="43">
        <f>MAX(C3:C17)-MIN(C3:C17)</f>
        <v>0.012789999999995416</v>
      </c>
      <c r="D19" s="43">
        <f>MAX(D3:D17)-MIN(D3:D17)</f>
        <v>0.009559999999993352</v>
      </c>
      <c r="E19" s="44">
        <f>MAX(E3:E17)-MIN(E3:E17)</f>
        <v>0.008909999999999973</v>
      </c>
    </row>
    <row r="20" spans="1:5" ht="13.5" thickBot="1">
      <c r="A20" s="45" t="s">
        <v>32</v>
      </c>
      <c r="B20" s="43">
        <f>STDEV(B3:B17)</f>
        <v>0.003202787773769833</v>
      </c>
      <c r="C20" s="43">
        <f>STDEV(C3:C17)</f>
        <v>0.004079330243813777</v>
      </c>
      <c r="D20" s="43">
        <f>STDEV(D3:D17)</f>
        <v>0.003284617104597479</v>
      </c>
      <c r="E20" s="44">
        <f>STDEV(E3:E17)</f>
        <v>0.00263246978004632</v>
      </c>
    </row>
    <row r="21" spans="8:11" ht="13.5" thickBot="1">
      <c r="H21" s="38" t="s">
        <v>45</v>
      </c>
      <c r="I21" s="38" t="s">
        <v>8</v>
      </c>
      <c r="J21" s="38" t="s">
        <v>44</v>
      </c>
      <c r="K21" s="38" t="s">
        <v>10</v>
      </c>
    </row>
    <row r="22" spans="1:11" ht="15">
      <c r="A22" s="46" t="s">
        <v>5</v>
      </c>
      <c r="B22" s="47" t="str">
        <f>'@ 100 psi'!D19</f>
        <v>X</v>
      </c>
      <c r="C22" s="47" t="str">
        <f>'@ 100 psi'!E19</f>
        <v>Y</v>
      </c>
      <c r="D22" s="48" t="str">
        <f>'@ 100 psi'!F19</f>
        <v>Z</v>
      </c>
      <c r="H22" s="49" t="s">
        <v>43</v>
      </c>
      <c r="I22" s="37">
        <f>MAX(B39,B59,B79,B99)</f>
        <v>0.03525000000000489</v>
      </c>
      <c r="J22" s="37">
        <f>MAX(C39,C59,C79,C99)</f>
        <v>0.015859999999989327</v>
      </c>
      <c r="K22" s="37">
        <f>MAX(D39,D59,D79,D99)</f>
        <v>0.05619000000000085</v>
      </c>
    </row>
    <row r="23" spans="1:4" ht="12.75">
      <c r="A23" s="42" t="s">
        <v>25</v>
      </c>
      <c r="B23" s="39">
        <f>'@ 100 psi'!D20</f>
        <v>94.253</v>
      </c>
      <c r="C23" s="39">
        <f>'@ 100 psi'!E20</f>
        <v>102.33583</v>
      </c>
      <c r="D23" s="40">
        <f>'@ 100 psi'!F20</f>
        <v>-38.5176</v>
      </c>
    </row>
    <row r="24" spans="1:4" ht="12.75">
      <c r="A24" s="42" t="s">
        <v>26</v>
      </c>
      <c r="B24" s="39">
        <f>'@ 100 psi'!D21</f>
        <v>94.25108</v>
      </c>
      <c r="C24" s="39">
        <f>'@ 100 psi'!E21</f>
        <v>102.33538</v>
      </c>
      <c r="D24" s="40">
        <f>'@ 100 psi'!F21</f>
        <v>-38.52124</v>
      </c>
    </row>
    <row r="25" spans="1:4" ht="12.75">
      <c r="A25" s="42" t="s">
        <v>27</v>
      </c>
      <c r="B25" s="39">
        <f>'@ 100 psi'!D22</f>
        <v>94.25103</v>
      </c>
      <c r="C25" s="39">
        <f>'@ 100 psi'!E22</f>
        <v>102.3341</v>
      </c>
      <c r="D25" s="40">
        <f>'@ 100 psi'!F22</f>
        <v>-38.52045</v>
      </c>
    </row>
    <row r="26" spans="1:4" ht="12.75">
      <c r="A26" s="42" t="s">
        <v>28</v>
      </c>
      <c r="B26" s="39">
        <f>'@ 100 psi'!D23</f>
        <v>94.24954</v>
      </c>
      <c r="C26" s="39">
        <f>'@ 100 psi'!E23</f>
        <v>102.33355</v>
      </c>
      <c r="D26" s="40">
        <f>'@ 100 psi'!F23</f>
        <v>-38.52305</v>
      </c>
    </row>
    <row r="27" spans="1:4" ht="12.75">
      <c r="A27" s="42" t="s">
        <v>29</v>
      </c>
      <c r="B27" s="39">
        <f>'@ 90 psi'!D20</f>
        <v>94.23451</v>
      </c>
      <c r="C27" s="39">
        <f>'@ 90 psi'!E20</f>
        <v>102.33161</v>
      </c>
      <c r="D27" s="40">
        <f>'@ 90 psi'!F20</f>
        <v>-38.54133</v>
      </c>
    </row>
    <row r="28" spans="1:4" ht="12.75">
      <c r="A28" s="42" t="s">
        <v>33</v>
      </c>
      <c r="B28" s="39">
        <f>'@ 90 psi'!D21</f>
        <v>94.23347</v>
      </c>
      <c r="C28" s="39">
        <f>'@ 90 psi'!E21</f>
        <v>102.3322</v>
      </c>
      <c r="D28" s="40">
        <f>'@ 90 psi'!F21</f>
        <v>-38.54284</v>
      </c>
    </row>
    <row r="29" spans="1:4" ht="12.75">
      <c r="A29" s="42" t="s">
        <v>34</v>
      </c>
      <c r="B29" s="39">
        <f>'@ 90 psi'!D22</f>
        <v>94.23672</v>
      </c>
      <c r="C29" s="39">
        <f>'@ 90 psi'!E22</f>
        <v>102.3371</v>
      </c>
      <c r="D29" s="40">
        <f>'@ 90 psi'!F22</f>
        <v>-38.54225</v>
      </c>
    </row>
    <row r="30" spans="1:4" ht="12.75">
      <c r="A30" s="42" t="s">
        <v>35</v>
      </c>
      <c r="B30" s="39">
        <f>'@ 90 psi'!D23</f>
        <v>94.23474</v>
      </c>
      <c r="C30" s="39">
        <f>'@ 90 psi'!E23</f>
        <v>102.33108</v>
      </c>
      <c r="D30" s="40">
        <f>'@ 90 psi'!F23</f>
        <v>-38.54051</v>
      </c>
    </row>
    <row r="31" spans="1:4" ht="12.75">
      <c r="A31" s="42" t="s">
        <v>36</v>
      </c>
      <c r="B31" s="39">
        <f>'@ 90 psi'!D24</f>
        <v>94.23612</v>
      </c>
      <c r="C31" s="39">
        <f>'@ 90 psi'!E24</f>
        <v>102.33747</v>
      </c>
      <c r="D31" s="40">
        <f>'@ 90 psi'!F24</f>
        <v>-38.54316</v>
      </c>
    </row>
    <row r="32" spans="1:4" ht="12.75">
      <c r="A32" s="42" t="s">
        <v>37</v>
      </c>
      <c r="B32" s="39">
        <f>'@ 80 psi'!D20</f>
        <v>94.22146</v>
      </c>
      <c r="C32" s="39">
        <f>'@ 80 psi'!E20</f>
        <v>102.3268</v>
      </c>
      <c r="D32" s="40">
        <f>'@ 80 psi'!F20</f>
        <v>-38.55785</v>
      </c>
    </row>
    <row r="33" spans="1:4" ht="12.75">
      <c r="A33" s="42" t="s">
        <v>38</v>
      </c>
      <c r="B33" s="39">
        <f>'@ 80 psi'!D21</f>
        <v>94.22011</v>
      </c>
      <c r="C33" s="39">
        <f>'@ 80 psi'!E21</f>
        <v>102.32889</v>
      </c>
      <c r="D33" s="40">
        <f>'@ 80 psi'!F21</f>
        <v>-38.56008</v>
      </c>
    </row>
    <row r="34" spans="1:4" ht="12.75">
      <c r="A34" s="42" t="s">
        <v>39</v>
      </c>
      <c r="B34" s="39">
        <f>'@ 80 psi'!D22</f>
        <v>94.22041</v>
      </c>
      <c r="C34" s="39">
        <f>'@ 80 psi'!E22</f>
        <v>102.32699</v>
      </c>
      <c r="D34" s="40">
        <f>'@ 80 psi'!F22</f>
        <v>-38.55873</v>
      </c>
    </row>
    <row r="35" spans="1:4" ht="12.75">
      <c r="A35" s="42" t="s">
        <v>40</v>
      </c>
      <c r="B35" s="39">
        <f>'@ 80 psi'!D23</f>
        <v>94.21775</v>
      </c>
      <c r="C35" s="39">
        <f>'@ 80 psi'!E23</f>
        <v>102.32743</v>
      </c>
      <c r="D35" s="40">
        <f>'@ 80 psi'!F23</f>
        <v>-38.56278</v>
      </c>
    </row>
    <row r="36" spans="1:4" ht="12.75">
      <c r="A36" s="42" t="s">
        <v>41</v>
      </c>
      <c r="B36" s="39">
        <f>'@ 80 psi'!D24</f>
        <v>94.2179</v>
      </c>
      <c r="C36" s="39">
        <f>'@ 80 psi'!E24</f>
        <v>102.32774</v>
      </c>
      <c r="D36" s="40">
        <f>'@ 80 psi'!F24</f>
        <v>-38.56193</v>
      </c>
    </row>
    <row r="37" spans="1:4" ht="13.5" thickBot="1">
      <c r="A37" s="42" t="s">
        <v>42</v>
      </c>
      <c r="B37" s="39">
        <f>'@ 80 psi'!D25</f>
        <v>94.219526</v>
      </c>
      <c r="C37" s="39">
        <f>'@ 80 psi'!E25</f>
        <v>102.32757</v>
      </c>
      <c r="D37" s="40">
        <f>'@ 80 psi'!F25</f>
        <v>-38.560274</v>
      </c>
    </row>
    <row r="38" spans="1:4" ht="13.5" thickBot="1">
      <c r="A38" s="45" t="s">
        <v>30</v>
      </c>
      <c r="B38" s="43">
        <f>AVERAGE(B23:B37)</f>
        <v>94.23315773333334</v>
      </c>
      <c r="C38" s="43">
        <f>AVERAGE(C23:C37)</f>
        <v>102.33158266666668</v>
      </c>
      <c r="D38" s="44">
        <f>AVERAGE(D23:D37)</f>
        <v>-38.54360493333333</v>
      </c>
    </row>
    <row r="39" spans="1:4" ht="13.5" thickBot="1">
      <c r="A39" s="45" t="s">
        <v>31</v>
      </c>
      <c r="B39" s="43">
        <f>MAX(B23:B37)-MIN(B23:B37)</f>
        <v>0.03525000000000489</v>
      </c>
      <c r="C39" s="43">
        <f>MAX(C23:C37)-MIN(C23:C37)</f>
        <v>0.01066999999999041</v>
      </c>
      <c r="D39" s="44">
        <f>MAX(D23:D37)-MIN(D23:D37)</f>
        <v>0.04517999999999489</v>
      </c>
    </row>
    <row r="40" spans="1:4" ht="13.5" thickBot="1">
      <c r="A40" s="45" t="s">
        <v>32</v>
      </c>
      <c r="B40" s="43">
        <f>STDEV(B23:B37)</f>
        <v>0.013240144795640575</v>
      </c>
      <c r="C40" s="43">
        <f>STDEV(C23:C37)</f>
        <v>0.00385201518070505</v>
      </c>
      <c r="D40" s="44">
        <f>STDEV(D23:D37)</f>
        <v>0.016554978342595363</v>
      </c>
    </row>
    <row r="41" ht="13.5" thickBot="1"/>
    <row r="42" spans="1:4" ht="15">
      <c r="A42" s="46" t="s">
        <v>12</v>
      </c>
      <c r="B42" s="47" t="s">
        <v>8</v>
      </c>
      <c r="C42" s="47" t="s">
        <v>9</v>
      </c>
      <c r="D42" s="48" t="s">
        <v>10</v>
      </c>
    </row>
    <row r="43" spans="1:4" ht="12.75">
      <c r="A43" s="42" t="s">
        <v>25</v>
      </c>
      <c r="B43" s="39">
        <f>'@ 100 psi'!D30</f>
        <v>-94.6188</v>
      </c>
      <c r="C43" s="39">
        <f>'@ 100 psi'!E30</f>
        <v>102.81279</v>
      </c>
      <c r="D43" s="40">
        <f>'@ 100 psi'!F30</f>
        <v>-38.10633</v>
      </c>
    </row>
    <row r="44" spans="1:4" ht="12.75">
      <c r="A44" s="42" t="s">
        <v>26</v>
      </c>
      <c r="B44" s="39">
        <f>'@ 100 psi'!D31</f>
        <v>-94.62056</v>
      </c>
      <c r="C44" s="39">
        <f>'@ 100 psi'!E31</f>
        <v>102.81482</v>
      </c>
      <c r="D44" s="40">
        <f>'@ 100 psi'!F31</f>
        <v>-38.10528</v>
      </c>
    </row>
    <row r="45" spans="1:4" ht="12.75">
      <c r="A45" s="42" t="s">
        <v>27</v>
      </c>
      <c r="B45" s="39">
        <f>'@ 100 psi'!D32</f>
        <v>-94.62075</v>
      </c>
      <c r="C45" s="39">
        <f>'@ 100 psi'!E32</f>
        <v>102.81539</v>
      </c>
      <c r="D45" s="40">
        <f>'@ 100 psi'!F32</f>
        <v>-38.10518</v>
      </c>
    </row>
    <row r="46" spans="1:4" ht="12.75">
      <c r="A46" s="42" t="s">
        <v>28</v>
      </c>
      <c r="B46" s="39">
        <f>'@ 100 psi'!D33</f>
        <v>-94.62216</v>
      </c>
      <c r="C46" s="39">
        <f>'@ 100 psi'!E33</f>
        <v>102.81455</v>
      </c>
      <c r="D46" s="40">
        <f>'@ 100 psi'!F33</f>
        <v>-38.10357</v>
      </c>
    </row>
    <row r="47" spans="1:4" ht="12.75">
      <c r="A47" s="42" t="s">
        <v>29</v>
      </c>
      <c r="B47" s="39">
        <f>'@ 100 psi'!D34</f>
        <v>-94.62142</v>
      </c>
      <c r="C47" s="39">
        <f>'@ 100 psi'!E34</f>
        <v>102.81405</v>
      </c>
      <c r="D47" s="40">
        <f>'@ 100 psi'!F34</f>
        <v>-38.10395</v>
      </c>
    </row>
    <row r="48" spans="1:4" ht="12.75">
      <c r="A48" s="42" t="s">
        <v>33</v>
      </c>
      <c r="B48" s="39">
        <f>'@ 90 psi'!D30</f>
        <v>-94.63696</v>
      </c>
      <c r="C48" s="39">
        <f>'@ 90 psi'!E30</f>
        <v>102.80979</v>
      </c>
      <c r="D48" s="40">
        <f>'@ 90 psi'!F30</f>
        <v>-38.0792</v>
      </c>
    </row>
    <row r="49" spans="1:4" ht="12.75">
      <c r="A49" s="42" t="s">
        <v>34</v>
      </c>
      <c r="B49" s="39">
        <f>'@ 90 psi'!D31</f>
        <v>-94.63793</v>
      </c>
      <c r="C49" s="39">
        <f>'@ 90 psi'!E31</f>
        <v>102.80915</v>
      </c>
      <c r="D49" s="40">
        <f>'@ 90 psi'!F31</f>
        <v>-38.07751</v>
      </c>
    </row>
    <row r="50" spans="1:4" ht="12.75">
      <c r="A50" s="42" t="s">
        <v>35</v>
      </c>
      <c r="B50" s="39">
        <f>'@ 90 psi'!D32</f>
        <v>-94.63469</v>
      </c>
      <c r="C50" s="39">
        <f>'@ 90 psi'!E32</f>
        <v>102.80859</v>
      </c>
      <c r="D50" s="40">
        <f>'@ 90 psi'!F32</f>
        <v>-38.08107</v>
      </c>
    </row>
    <row r="51" spans="1:4" ht="12.75">
      <c r="A51" s="42" t="s">
        <v>36</v>
      </c>
      <c r="B51" s="39">
        <f>'@ 90 psi'!D33</f>
        <v>-94.63659</v>
      </c>
      <c r="C51" s="39">
        <f>'@ 90 psi'!E33</f>
        <v>102.81045</v>
      </c>
      <c r="D51" s="40">
        <f>'@ 90 psi'!F33</f>
        <v>-38.07958</v>
      </c>
    </row>
    <row r="52" spans="1:4" ht="12.75">
      <c r="A52" s="42" t="s">
        <v>37</v>
      </c>
      <c r="B52" s="39">
        <f>'@ 90 psi'!D34</f>
        <v>-94.63512</v>
      </c>
      <c r="C52" s="39">
        <f>'@ 90 psi'!E34</f>
        <v>102.80789</v>
      </c>
      <c r="D52" s="40">
        <f>'@ 90 psi'!F34</f>
        <v>-38.07979</v>
      </c>
    </row>
    <row r="53" spans="1:4" ht="12.75">
      <c r="A53" s="42" t="s">
        <v>38</v>
      </c>
      <c r="B53" s="39">
        <f>'@ 80 psi'!D30</f>
        <v>-94.64958</v>
      </c>
      <c r="C53" s="39">
        <f>'@ 80 psi'!E30</f>
        <v>102.80304</v>
      </c>
      <c r="D53" s="40">
        <f>'@ 80 psi'!F30</f>
        <v>-38.05744</v>
      </c>
    </row>
    <row r="54" spans="1:4" ht="12.75">
      <c r="A54" s="42" t="s">
        <v>39</v>
      </c>
      <c r="B54" s="39">
        <f>'@ 80 psi'!D31</f>
        <v>-94.651</v>
      </c>
      <c r="C54" s="39">
        <f>'@ 80 psi'!E31</f>
        <v>102.80135</v>
      </c>
      <c r="D54" s="40">
        <f>'@ 80 psi'!F31</f>
        <v>-38.05426</v>
      </c>
    </row>
    <row r="55" spans="1:4" ht="12.75">
      <c r="A55" s="42" t="s">
        <v>40</v>
      </c>
      <c r="B55" s="39">
        <f>'@ 80 psi'!D32</f>
        <v>-94.65064</v>
      </c>
      <c r="C55" s="39">
        <f>'@ 80 psi'!E32</f>
        <v>102.8014</v>
      </c>
      <c r="D55" s="40">
        <f>'@ 80 psi'!F32</f>
        <v>-38.05462</v>
      </c>
    </row>
    <row r="56" spans="1:4" ht="12.75">
      <c r="A56" s="42" t="s">
        <v>41</v>
      </c>
      <c r="B56" s="39">
        <f>'@ 80 psi'!D33</f>
        <v>-94.65339</v>
      </c>
      <c r="C56" s="39">
        <f>'@ 80 psi'!E33</f>
        <v>102.79953</v>
      </c>
      <c r="D56" s="40">
        <f>'@ 80 psi'!F33</f>
        <v>-38.05017</v>
      </c>
    </row>
    <row r="57" spans="1:4" ht="13.5" thickBot="1">
      <c r="A57" s="42" t="s">
        <v>42</v>
      </c>
      <c r="B57" s="39">
        <f>'@ 80 psi'!D34</f>
        <v>-94.65327</v>
      </c>
      <c r="C57" s="39">
        <f>'@ 80 psi'!E34</f>
        <v>102.79975</v>
      </c>
      <c r="D57" s="40">
        <f>'@ 80 psi'!F34</f>
        <v>-38.05014</v>
      </c>
    </row>
    <row r="58" spans="1:4" ht="13.5" thickBot="1">
      <c r="A58" s="45" t="s">
        <v>30</v>
      </c>
      <c r="B58" s="43">
        <f>AVERAGE(B43:B57)</f>
        <v>-94.63619066666666</v>
      </c>
      <c r="C58" s="43">
        <f>AVERAGE(C43:C57)</f>
        <v>102.80816933333334</v>
      </c>
      <c r="D58" s="44">
        <f>AVERAGE(D43:D57)</f>
        <v>-38.079206000000006</v>
      </c>
    </row>
    <row r="59" spans="1:4" ht="13.5" thickBot="1">
      <c r="A59" s="45" t="s">
        <v>31</v>
      </c>
      <c r="B59" s="43">
        <f>MAX(B43:B57)-MIN(B43:B57)</f>
        <v>0.03459000000000856</v>
      </c>
      <c r="C59" s="43">
        <f>MAX(C43:C57)-MIN(C43:C57)</f>
        <v>0.015859999999989327</v>
      </c>
      <c r="D59" s="44">
        <f>MAX(D43:D57)-MIN(D43:D57)</f>
        <v>0.05619000000000085</v>
      </c>
    </row>
    <row r="60" spans="1:4" ht="13.5" thickBot="1">
      <c r="A60" s="45" t="s">
        <v>32</v>
      </c>
      <c r="B60" s="43">
        <f>STDEV(B43:B57)</f>
        <v>0.013099260866099575</v>
      </c>
      <c r="C60" s="43">
        <f>STDEV(C43:C57)</f>
        <v>0.005770740812390909</v>
      </c>
      <c r="D60" s="44">
        <f>STDEV(D43:D57)</f>
        <v>0.021862182220184424</v>
      </c>
    </row>
    <row r="61" ht="13.5" thickBot="1"/>
    <row r="62" spans="1:4" ht="15">
      <c r="A62" s="46" t="s">
        <v>13</v>
      </c>
      <c r="B62" s="47" t="s">
        <v>8</v>
      </c>
      <c r="C62" s="47" t="s">
        <v>9</v>
      </c>
      <c r="D62" s="48" t="s">
        <v>10</v>
      </c>
    </row>
    <row r="63" spans="1:4" ht="12.75">
      <c r="A63" s="42" t="s">
        <v>25</v>
      </c>
      <c r="B63" s="39">
        <f>'@ 100 psi'!D40</f>
        <v>-51.26694</v>
      </c>
      <c r="C63" s="39">
        <f>'@ 100 psi'!E40</f>
        <v>102.4207</v>
      </c>
      <c r="D63" s="40">
        <f>'@ 100 psi'!F40</f>
        <v>67.63855</v>
      </c>
    </row>
    <row r="64" spans="1:4" ht="12.75">
      <c r="A64" s="42" t="s">
        <v>26</v>
      </c>
      <c r="B64" s="39">
        <f>'@ 100 psi'!D41</f>
        <v>-51.26628</v>
      </c>
      <c r="C64" s="39">
        <f>'@ 100 psi'!E41</f>
        <v>102.42148</v>
      </c>
      <c r="D64" s="40">
        <f>'@ 100 psi'!F41</f>
        <v>67.63874</v>
      </c>
    </row>
    <row r="65" spans="1:4" ht="12.75">
      <c r="A65" s="42" t="s">
        <v>27</v>
      </c>
      <c r="B65" s="39">
        <f>'@ 100 psi'!D42</f>
        <v>-51.26678</v>
      </c>
      <c r="C65" s="39">
        <f>'@ 100 psi'!E42</f>
        <v>102.42179</v>
      </c>
      <c r="D65" s="40">
        <f>'@ 100 psi'!F42</f>
        <v>67.63915</v>
      </c>
    </row>
    <row r="66" spans="1:4" ht="12.75">
      <c r="A66" s="42" t="s">
        <v>28</v>
      </c>
      <c r="B66" s="39">
        <f>'@ 100 psi'!D43</f>
        <v>-51.26575</v>
      </c>
      <c r="C66" s="39">
        <f>'@ 100 psi'!E43</f>
        <v>102.4207</v>
      </c>
      <c r="D66" s="40">
        <f>'@ 100 psi'!F43</f>
        <v>67.63926</v>
      </c>
    </row>
    <row r="67" spans="1:4" ht="12.75">
      <c r="A67" s="42" t="s">
        <v>29</v>
      </c>
      <c r="B67" s="39">
        <f>'@ 100 psi'!D44</f>
        <v>-51.26585</v>
      </c>
      <c r="C67" s="39">
        <f>'@ 100 psi'!E44</f>
        <v>102.42039</v>
      </c>
      <c r="D67" s="40">
        <f>'@ 100 psi'!F44</f>
        <v>67.63918</v>
      </c>
    </row>
    <row r="68" spans="1:4" ht="12.75">
      <c r="A68" s="42" t="s">
        <v>33</v>
      </c>
      <c r="B68" s="39">
        <f>'@ 90 psi'!D40</f>
        <v>-51.25664</v>
      </c>
      <c r="C68" s="39">
        <f>'@ 90 psi'!E40</f>
        <v>102.42185</v>
      </c>
      <c r="D68" s="40">
        <f>'@ 90 psi'!F40</f>
        <v>67.65365</v>
      </c>
    </row>
    <row r="69" spans="1:4" ht="12.75">
      <c r="A69" s="42" t="s">
        <v>34</v>
      </c>
      <c r="B69" s="39">
        <f>'@ 90 psi'!D41</f>
        <v>-51.25606</v>
      </c>
      <c r="C69" s="39">
        <f>'@ 90 psi'!E41</f>
        <v>102.42133</v>
      </c>
      <c r="D69" s="40">
        <f>'@ 90 psi'!F41</f>
        <v>67.6544</v>
      </c>
    </row>
    <row r="70" spans="1:4" ht="12.75">
      <c r="A70" s="42" t="s">
        <v>35</v>
      </c>
      <c r="B70" s="39">
        <f>'@ 90 psi'!D42</f>
        <v>-51.25505</v>
      </c>
      <c r="C70" s="39">
        <f>'@ 90 psi'!E42</f>
        <v>102.41868</v>
      </c>
      <c r="D70" s="40">
        <f>'@ 90 psi'!F42</f>
        <v>67.65179</v>
      </c>
    </row>
    <row r="71" spans="1:4" ht="12.75">
      <c r="A71" s="42" t="s">
        <v>36</v>
      </c>
      <c r="B71" s="39">
        <f>'@ 90 psi'!D43</f>
        <v>-51.25728</v>
      </c>
      <c r="C71" s="39">
        <f>'@ 90 psi'!E43</f>
        <v>102.42187</v>
      </c>
      <c r="D71" s="40">
        <f>'@ 90 psi'!F43</f>
        <v>67.65351</v>
      </c>
    </row>
    <row r="72" spans="1:4" ht="12.75">
      <c r="A72" s="42" t="s">
        <v>37</v>
      </c>
      <c r="B72" s="39">
        <f>'@ 90 psi'!D44</f>
        <v>-51.25428</v>
      </c>
      <c r="C72" s="39">
        <f>'@ 90 psi'!E44</f>
        <v>102.41846</v>
      </c>
      <c r="D72" s="40">
        <f>'@ 90 psi'!F44</f>
        <v>67.65296</v>
      </c>
    </row>
    <row r="73" spans="1:4" ht="12.75">
      <c r="A73" s="42" t="s">
        <v>38</v>
      </c>
      <c r="B73" s="39">
        <f>'@ 80 psi'!D40</f>
        <v>-51.24842</v>
      </c>
      <c r="C73" s="39">
        <f>'@ 80 psi'!E40</f>
        <v>102.42233</v>
      </c>
      <c r="D73" s="40">
        <f>'@ 80 psi'!F40</f>
        <v>67.66661</v>
      </c>
    </row>
    <row r="74" spans="1:4" ht="12.75">
      <c r="A74" s="42" t="s">
        <v>39</v>
      </c>
      <c r="B74" s="39">
        <f>'@ 80 psi'!D41</f>
        <v>-51.24679</v>
      </c>
      <c r="C74" s="39">
        <f>'@ 80 psi'!E41</f>
        <v>102.42396</v>
      </c>
      <c r="D74" s="40">
        <f>'@ 80 psi'!F41</f>
        <v>67.66863</v>
      </c>
    </row>
    <row r="75" spans="1:4" ht="12.75">
      <c r="A75" s="42" t="s">
        <v>40</v>
      </c>
      <c r="B75" s="39">
        <f>'@ 80 psi'!D42</f>
        <v>-51.24749</v>
      </c>
      <c r="C75" s="39">
        <f>'@ 80 psi'!E42</f>
        <v>102.42391</v>
      </c>
      <c r="D75" s="40">
        <f>'@ 80 psi'!F42</f>
        <v>67.66818</v>
      </c>
    </row>
    <row r="76" spans="1:4" ht="12.75">
      <c r="A76" s="42" t="s">
        <v>41</v>
      </c>
      <c r="B76" s="39">
        <f>'@ 80 psi'!D43</f>
        <v>-51.24542</v>
      </c>
      <c r="C76" s="39">
        <f>'@ 80 psi'!E43</f>
        <v>102.42405</v>
      </c>
      <c r="D76" s="40">
        <f>'@ 80 psi'!F43</f>
        <v>67.6707</v>
      </c>
    </row>
    <row r="77" spans="1:4" ht="13.5" thickBot="1">
      <c r="A77" s="42" t="s">
        <v>42</v>
      </c>
      <c r="B77" s="39">
        <f>'@ 80 psi'!D44</f>
        <v>-51.24556</v>
      </c>
      <c r="C77" s="39">
        <f>'@ 80 psi'!E44</f>
        <v>102.42409</v>
      </c>
      <c r="D77" s="40">
        <f>'@ 80 psi'!F44</f>
        <v>67.67102</v>
      </c>
    </row>
    <row r="78" spans="1:4" ht="13.5" thickBot="1">
      <c r="A78" s="45" t="s">
        <v>30</v>
      </c>
      <c r="B78" s="43">
        <f>AVERAGE(B63:B77)</f>
        <v>-51.256305999999995</v>
      </c>
      <c r="C78" s="43">
        <f>AVERAGE(C63:C77)</f>
        <v>102.42170600000003</v>
      </c>
      <c r="D78" s="44">
        <f>AVERAGE(D63:D77)</f>
        <v>67.65375533333334</v>
      </c>
    </row>
    <row r="79" spans="1:4" ht="13.5" thickBot="1">
      <c r="A79" s="45" t="s">
        <v>31</v>
      </c>
      <c r="B79" s="43">
        <f>MAX(B63:B77)-MIN(B63:B77)</f>
        <v>0.02151999999999532</v>
      </c>
      <c r="C79" s="43">
        <f>MAX(C63:C77)-MIN(C63:C77)</f>
        <v>0.005630000000010682</v>
      </c>
      <c r="D79" s="44">
        <f>MAX(D63:D77)-MIN(D63:D77)</f>
        <v>0.03247000000000355</v>
      </c>
    </row>
    <row r="80" spans="1:4" ht="13.5" thickBot="1">
      <c r="A80" s="45" t="s">
        <v>32</v>
      </c>
      <c r="B80" s="43">
        <f>STDEV(B63:B77)</f>
        <v>0.008340066632141778</v>
      </c>
      <c r="C80" s="43">
        <f>STDEV(C63:C77)</f>
        <v>0.0017968535992531783</v>
      </c>
      <c r="D80" s="44">
        <f>STDEV(D63:D77)</f>
        <v>0.012753920331002363</v>
      </c>
    </row>
    <row r="81" ht="13.5" thickBot="1"/>
    <row r="82" spans="1:4" ht="15">
      <c r="A82" s="46" t="s">
        <v>14</v>
      </c>
      <c r="B82" s="47" t="s">
        <v>8</v>
      </c>
      <c r="C82" s="47" t="s">
        <v>9</v>
      </c>
      <c r="D82" s="48" t="s">
        <v>10</v>
      </c>
    </row>
    <row r="83" spans="1:4" ht="12.75">
      <c r="A83" s="42" t="s">
        <v>25</v>
      </c>
      <c r="B83" s="39">
        <f>'@ 100 psi'!D50</f>
        <v>51.32283</v>
      </c>
      <c r="C83" s="39">
        <f>'@ 100 psi'!E50</f>
        <v>102.19201</v>
      </c>
      <c r="D83" s="40">
        <f>'@ 100 psi'!F50</f>
        <v>67.41821</v>
      </c>
    </row>
    <row r="84" spans="1:4" ht="12.75">
      <c r="A84" s="42" t="s">
        <v>26</v>
      </c>
      <c r="B84" s="39">
        <f>'@ 100 psi'!D51</f>
        <v>51.32346</v>
      </c>
      <c r="C84" s="39">
        <f>'@ 100 psi'!E51</f>
        <v>102.1913</v>
      </c>
      <c r="D84" s="40">
        <f>'@ 100 psi'!F51</f>
        <v>67.41611</v>
      </c>
    </row>
    <row r="85" spans="1:4" ht="12.75">
      <c r="A85" s="42" t="s">
        <v>27</v>
      </c>
      <c r="B85" s="39">
        <f>'@ 100 psi'!D52</f>
        <v>51.32292</v>
      </c>
      <c r="C85" s="39">
        <f>'@ 100 psi'!E52</f>
        <v>102.19064</v>
      </c>
      <c r="D85" s="40">
        <f>'@ 100 psi'!F52</f>
        <v>67.41682</v>
      </c>
    </row>
    <row r="86" spans="1:4" ht="12.75">
      <c r="A86" s="42" t="s">
        <v>28</v>
      </c>
      <c r="B86" s="39">
        <f>'@ 100 psi'!D53</f>
        <v>51.32375</v>
      </c>
      <c r="C86" s="39">
        <f>'@ 100 psi'!E53</f>
        <v>102.18944</v>
      </c>
      <c r="D86" s="40">
        <f>'@ 100 psi'!F53</f>
        <v>67.41468</v>
      </c>
    </row>
    <row r="87" spans="1:4" ht="12.75">
      <c r="A87" s="42" t="s">
        <v>29</v>
      </c>
      <c r="B87" s="39">
        <f>'@ 100 psi'!D54</f>
        <v>51.32374</v>
      </c>
      <c r="C87" s="39">
        <f>'@ 100 psi'!E54</f>
        <v>102.18975</v>
      </c>
      <c r="D87" s="40">
        <f>'@ 100 psi'!F54</f>
        <v>67.41533</v>
      </c>
    </row>
    <row r="88" spans="1:4" ht="12.75">
      <c r="A88" s="42" t="s">
        <v>33</v>
      </c>
      <c r="B88" s="39">
        <f>'@ 90 psi'!D50</f>
        <v>51.33278</v>
      </c>
      <c r="C88" s="39">
        <f>'@ 90 psi'!E50</f>
        <v>102.19296</v>
      </c>
      <c r="D88" s="40">
        <f>'@ 90 psi'!F50</f>
        <v>67.40562</v>
      </c>
    </row>
    <row r="89" spans="1:4" ht="12.75">
      <c r="A89" s="42" t="s">
        <v>34</v>
      </c>
      <c r="B89" s="39">
        <f>'@ 90 psi'!D51</f>
        <v>51.33362</v>
      </c>
      <c r="C89" s="39">
        <f>'@ 90 psi'!E51</f>
        <v>102.19312</v>
      </c>
      <c r="D89" s="40">
        <f>'@ 90 psi'!F51</f>
        <v>67.40519</v>
      </c>
    </row>
    <row r="90" spans="1:4" ht="12.75">
      <c r="A90" s="42" t="s">
        <v>35</v>
      </c>
      <c r="B90" s="39">
        <f>'@ 90 psi'!D52</f>
        <v>51.33461</v>
      </c>
      <c r="C90" s="39">
        <f>'@ 90 psi'!E52</f>
        <v>102.19297</v>
      </c>
      <c r="D90" s="40">
        <f>'@ 90 psi'!F52</f>
        <v>67.40459</v>
      </c>
    </row>
    <row r="91" spans="1:4" ht="12.75">
      <c r="A91" s="42" t="s">
        <v>36</v>
      </c>
      <c r="B91" s="39">
        <f>'@ 90 psi'!D53</f>
        <v>51.33245</v>
      </c>
      <c r="C91" s="39">
        <f>'@ 90 psi'!E53</f>
        <v>102.1924</v>
      </c>
      <c r="D91" s="40">
        <f>'@ 90 psi'!F53</f>
        <v>67.4063</v>
      </c>
    </row>
    <row r="92" spans="1:4" ht="12.75">
      <c r="A92" s="42" t="s">
        <v>37</v>
      </c>
      <c r="B92" s="39">
        <f>'@ 90 psi'!D54</f>
        <v>51.33527</v>
      </c>
      <c r="C92" s="39">
        <f>'@ 90 psi'!E54</f>
        <v>102.19383</v>
      </c>
      <c r="D92" s="40">
        <f>'@ 90 psi'!F54</f>
        <v>67.40411</v>
      </c>
    </row>
    <row r="93" spans="1:4" ht="12.75">
      <c r="A93" s="42" t="s">
        <v>38</v>
      </c>
      <c r="B93" s="39">
        <f>'@ 80 psi'!D50</f>
        <v>51.34137</v>
      </c>
      <c r="C93" s="39">
        <f>'@ 80 psi'!E50</f>
        <v>102.19656</v>
      </c>
      <c r="D93" s="40">
        <f>'@ 80 psi'!F50</f>
        <v>67.3978</v>
      </c>
    </row>
    <row r="94" spans="1:4" ht="12.75">
      <c r="A94" s="42" t="s">
        <v>39</v>
      </c>
      <c r="B94" s="39">
        <f>'@ 80 psi'!D51</f>
        <v>51.34305</v>
      </c>
      <c r="C94" s="39">
        <f>'@ 80 psi'!E51</f>
        <v>102.19783</v>
      </c>
      <c r="D94" s="40">
        <f>'@ 80 psi'!F51</f>
        <v>67.39686</v>
      </c>
    </row>
    <row r="95" spans="1:4" ht="12.75">
      <c r="A95" s="42" t="s">
        <v>40</v>
      </c>
      <c r="B95" s="39">
        <f>'@ 80 psi'!D52</f>
        <v>51.34214</v>
      </c>
      <c r="C95" s="39">
        <f>'@ 80 psi'!E52</f>
        <v>102.19702</v>
      </c>
      <c r="D95" s="40">
        <f>'@ 80 psi'!F52</f>
        <v>67.39737</v>
      </c>
    </row>
    <row r="96" spans="1:4" ht="12.75">
      <c r="A96" s="42" t="s">
        <v>41</v>
      </c>
      <c r="B96" s="39">
        <f>'@ 80 psi'!D53</f>
        <v>51.34415</v>
      </c>
      <c r="C96" s="39">
        <f>'@ 80 psi'!E53</f>
        <v>102.19817</v>
      </c>
      <c r="D96" s="40">
        <f>'@ 80 psi'!F53</f>
        <v>67.39481</v>
      </c>
    </row>
    <row r="97" spans="1:4" ht="13.5" thickBot="1">
      <c r="A97" s="42" t="s">
        <v>42</v>
      </c>
      <c r="B97" s="39">
        <f>'@ 80 psi'!D54</f>
        <v>51.344</v>
      </c>
      <c r="C97" s="39">
        <f>'@ 80 psi'!E54</f>
        <v>102.19828</v>
      </c>
      <c r="D97" s="40">
        <f>'@ 80 psi'!F54</f>
        <v>67.39558</v>
      </c>
    </row>
    <row r="98" spans="1:4" ht="13.5" thickBot="1">
      <c r="A98" s="45" t="s">
        <v>30</v>
      </c>
      <c r="B98" s="43">
        <f>AVERAGE(B83:B97)</f>
        <v>51.33334266666667</v>
      </c>
      <c r="C98" s="43">
        <f>AVERAGE(C83:C97)</f>
        <v>102.193752</v>
      </c>
      <c r="D98" s="44">
        <f>AVERAGE(D83:D97)</f>
        <v>67.40595866666668</v>
      </c>
    </row>
    <row r="99" spans="1:4" ht="13.5" thickBot="1">
      <c r="A99" s="45" t="s">
        <v>31</v>
      </c>
      <c r="B99" s="43">
        <f>MAX(B83:B97)-MIN(B83:B97)</f>
        <v>0.021319999999995787</v>
      </c>
      <c r="C99" s="43">
        <f>MAX(C83:C97)-MIN(C83:C97)</f>
        <v>0.008839999999992187</v>
      </c>
      <c r="D99" s="44">
        <f>MAX(D83:D97)-MIN(D83:D97)</f>
        <v>0.023399999999995202</v>
      </c>
    </row>
    <row r="100" spans="1:4" ht="13.5" thickBot="1">
      <c r="A100" s="45" t="s">
        <v>32</v>
      </c>
      <c r="B100" s="43">
        <f>STDEV(B83:B97)</f>
        <v>0.008340938168084115</v>
      </c>
      <c r="C100" s="43">
        <f>STDEV(C83:C97)</f>
        <v>0.0030709379674609687</v>
      </c>
      <c r="D100" s="44">
        <f>STDEV(D83:D97)</f>
        <v>0.008435613168218023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C9" sqref="C9:F9"/>
    </sheetView>
  </sheetViews>
  <sheetFormatPr defaultColWidth="9.140625" defaultRowHeight="12.75"/>
  <cols>
    <col min="1" max="1" width="10.57421875" style="10" bestFit="1" customWidth="1"/>
    <col min="2" max="2" width="11.140625" style="10" bestFit="1" customWidth="1"/>
    <col min="3" max="3" width="15.57421875" style="10" bestFit="1" customWidth="1"/>
    <col min="4" max="4" width="12.421875" style="10" bestFit="1" customWidth="1"/>
    <col min="5" max="5" width="13.00390625" style="10" bestFit="1" customWidth="1"/>
    <col min="6" max="6" width="12.421875" style="10" bestFit="1" customWidth="1"/>
    <col min="7" max="7" width="6.57421875" style="10" customWidth="1"/>
    <col min="8" max="16384" width="9.140625" style="10" customWidth="1"/>
  </cols>
  <sheetData>
    <row r="1" spans="1:5" ht="15.75">
      <c r="A1" s="20" t="s">
        <v>15</v>
      </c>
      <c r="B1" s="21" t="s">
        <v>16</v>
      </c>
      <c r="D1" s="26" t="s">
        <v>0</v>
      </c>
      <c r="E1" s="27" t="s">
        <v>24</v>
      </c>
    </row>
    <row r="2" spans="1:5" s="1" customFormat="1" ht="15.75">
      <c r="A2" s="22" t="s">
        <v>17</v>
      </c>
      <c r="B2" s="23" t="s">
        <v>18</v>
      </c>
      <c r="D2" s="28">
        <v>1</v>
      </c>
      <c r="E2" s="29">
        <v>0.4368055555555555</v>
      </c>
    </row>
    <row r="3" spans="1:5" ht="16.5" thickBot="1">
      <c r="A3" s="24" t="s">
        <v>19</v>
      </c>
      <c r="B3" s="25">
        <v>100</v>
      </c>
      <c r="D3" s="30">
        <v>2</v>
      </c>
      <c r="E3" s="31">
        <v>0.4451388888888889</v>
      </c>
    </row>
    <row r="4" spans="1:5" ht="15.75">
      <c r="A4" s="18"/>
      <c r="B4" s="19"/>
      <c r="D4" s="30">
        <v>3</v>
      </c>
      <c r="E4" s="31">
        <v>0.45</v>
      </c>
    </row>
    <row r="5" spans="1:5" ht="15.75">
      <c r="A5" s="18"/>
      <c r="B5" s="19"/>
      <c r="D5" s="30">
        <v>4</v>
      </c>
      <c r="E5" s="31">
        <v>0.45694444444444443</v>
      </c>
    </row>
    <row r="6" spans="1:5" ht="16.5" thickBot="1">
      <c r="A6" s="18"/>
      <c r="B6" s="19"/>
      <c r="D6" s="32">
        <v>5</v>
      </c>
      <c r="E6" s="33">
        <v>0.4618055555555556</v>
      </c>
    </row>
    <row r="7" ht="15"/>
    <row r="8" s="1" customFormat="1" ht="15.75" thickBot="1"/>
    <row r="9" spans="1:6" s="5" customFormat="1" ht="45">
      <c r="A9" s="2" t="s">
        <v>0</v>
      </c>
      <c r="B9" s="3" t="s">
        <v>21</v>
      </c>
      <c r="C9" s="3" t="s">
        <v>1</v>
      </c>
      <c r="D9" s="3" t="s">
        <v>22</v>
      </c>
      <c r="E9" s="3" t="s">
        <v>23</v>
      </c>
      <c r="F9" s="4" t="s">
        <v>20</v>
      </c>
    </row>
    <row r="10" spans="1:7" ht="15.75">
      <c r="A10" s="6">
        <v>1</v>
      </c>
      <c r="B10" s="7">
        <v>-0.00846</v>
      </c>
      <c r="C10" s="7">
        <v>0.02882</v>
      </c>
      <c r="D10" s="7">
        <v>-40.05796</v>
      </c>
      <c r="E10" s="7">
        <v>-94.12616</v>
      </c>
      <c r="F10" s="8">
        <v>-0.46034</v>
      </c>
      <c r="G10" s="9"/>
    </row>
    <row r="11" spans="1:7" ht="15.75">
      <c r="A11" s="6">
        <v>2</v>
      </c>
      <c r="B11" s="7">
        <v>-0.00852</v>
      </c>
      <c r="C11" s="7">
        <v>0.0318</v>
      </c>
      <c r="D11" s="7">
        <v>-40.05436</v>
      </c>
      <c r="E11" s="7">
        <v>-94.12647</v>
      </c>
      <c r="F11" s="8">
        <v>-0.4583</v>
      </c>
      <c r="G11" s="9"/>
    </row>
    <row r="12" spans="1:7" ht="15.75">
      <c r="A12" s="6">
        <v>3</v>
      </c>
      <c r="B12" s="7">
        <v>-0.00834</v>
      </c>
      <c r="C12" s="7">
        <v>0.02659</v>
      </c>
      <c r="D12" s="7">
        <v>-40.06011</v>
      </c>
      <c r="E12" s="7">
        <v>-94.12609</v>
      </c>
      <c r="F12" s="8">
        <v>-0.46228</v>
      </c>
      <c r="G12" s="9"/>
    </row>
    <row r="13" spans="1:7" ht="15.75">
      <c r="A13" s="6">
        <v>4</v>
      </c>
      <c r="B13" s="7">
        <v>-0.00838</v>
      </c>
      <c r="C13" s="7">
        <v>0.02811</v>
      </c>
      <c r="D13" s="7">
        <v>-40.05851</v>
      </c>
      <c r="E13" s="7">
        <v>-94.12766</v>
      </c>
      <c r="F13" s="8">
        <v>-0.46135</v>
      </c>
      <c r="G13" s="9"/>
    </row>
    <row r="14" spans="1:7" ht="16.5" thickBot="1">
      <c r="A14" s="6">
        <v>5</v>
      </c>
      <c r="B14" s="7">
        <v>-0.00832</v>
      </c>
      <c r="C14" s="7">
        <v>0.02966</v>
      </c>
      <c r="D14" s="7">
        <v>-40.05664</v>
      </c>
      <c r="E14" s="7">
        <v>-94.12731</v>
      </c>
      <c r="F14" s="8">
        <v>-0.46012</v>
      </c>
      <c r="G14" s="9"/>
    </row>
    <row r="15" spans="1:6" ht="15.75" thickBot="1">
      <c r="A15" s="11" t="s">
        <v>2</v>
      </c>
      <c r="B15" s="34">
        <f>AVERAGE(B10:B14)</f>
        <v>-0.008404</v>
      </c>
      <c r="C15" s="34">
        <f>AVERAGE(C10:C14)</f>
        <v>0.028996</v>
      </c>
      <c r="D15" s="34">
        <f>AVERAGE(D10:D14)</f>
        <v>-40.05751600000001</v>
      </c>
      <c r="E15" s="34">
        <f>AVERAGE(E10:E14)</f>
        <v>-94.126738</v>
      </c>
      <c r="F15" s="35">
        <f>AVERAGE(F10:F14)</f>
        <v>-0.460478</v>
      </c>
    </row>
    <row r="16" spans="1:6" ht="15.75" thickBot="1">
      <c r="A16" s="11" t="s">
        <v>3</v>
      </c>
      <c r="B16" s="34">
        <f>MAX(B10:B14)-MIN(B10:B14)</f>
        <v>0.00020000000000000052</v>
      </c>
      <c r="C16" s="34">
        <f>MAX(C10:C14)-MIN(C10:C14)</f>
        <v>0.005210000000000003</v>
      </c>
      <c r="D16" s="34">
        <f>MAX(D10:D14)-MIN(D10:D14)</f>
        <v>0.005749999999999034</v>
      </c>
      <c r="E16" s="34">
        <f>MAX(E10:E14)-MIN(E10:E14)</f>
        <v>0.0015700000000009595</v>
      </c>
      <c r="F16" s="35">
        <f>MAX(F10:F14)-MIN(F10:F14)</f>
        <v>0.003980000000000039</v>
      </c>
    </row>
    <row r="17" spans="1:6" ht="15.75" thickBot="1">
      <c r="A17" s="11" t="s">
        <v>4</v>
      </c>
      <c r="B17" s="34">
        <f>STDEV(B10:B14)</f>
        <v>8.414273587185066E-05</v>
      </c>
      <c r="C17" s="34">
        <f>STDEV(C10:C14)</f>
        <v>0.00193055173460853</v>
      </c>
      <c r="D17" s="34">
        <f>STDEV(D10:D14)</f>
        <v>0.002158802909020822</v>
      </c>
      <c r="E17" s="34">
        <f>STDEV(E10:E14)</f>
        <v>0.0007076510439476239</v>
      </c>
      <c r="F17" s="35">
        <f>STDEV(F10:F14)</f>
        <v>0.001491516007289239</v>
      </c>
    </row>
    <row r="18" ht="15.75" thickBot="1"/>
    <row r="19" spans="1:6" ht="15.75">
      <c r="A19" s="12" t="s">
        <v>5</v>
      </c>
      <c r="B19" s="13" t="s">
        <v>6</v>
      </c>
      <c r="C19" s="13" t="s">
        <v>7</v>
      </c>
      <c r="D19" s="13" t="s">
        <v>8</v>
      </c>
      <c r="E19" s="13" t="s">
        <v>9</v>
      </c>
      <c r="F19" s="14" t="s">
        <v>10</v>
      </c>
    </row>
    <row r="20" spans="1:6" ht="15.75">
      <c r="A20" s="6">
        <v>1</v>
      </c>
      <c r="B20" s="7">
        <v>0.00321</v>
      </c>
      <c r="C20" s="7">
        <v>12.68386</v>
      </c>
      <c r="D20" s="7">
        <v>94.253</v>
      </c>
      <c r="E20" s="7">
        <v>102.33583</v>
      </c>
      <c r="F20" s="8">
        <v>-38.5176</v>
      </c>
    </row>
    <row r="21" spans="1:6" ht="15.75">
      <c r="A21" s="6">
        <v>2</v>
      </c>
      <c r="B21" s="7">
        <v>0.00325</v>
      </c>
      <c r="C21" s="7">
        <v>12.68384</v>
      </c>
      <c r="D21" s="7">
        <v>94.25108</v>
      </c>
      <c r="E21" s="7">
        <v>102.33538</v>
      </c>
      <c r="F21" s="8">
        <v>-38.52124</v>
      </c>
    </row>
    <row r="22" spans="1:6" ht="15.75">
      <c r="A22" s="6">
        <v>3</v>
      </c>
      <c r="B22" s="7">
        <v>0.0033</v>
      </c>
      <c r="C22" s="7">
        <v>12.68384</v>
      </c>
      <c r="D22" s="7">
        <v>94.25103</v>
      </c>
      <c r="E22" s="7">
        <v>102.3341</v>
      </c>
      <c r="F22" s="8">
        <v>-38.52045</v>
      </c>
    </row>
    <row r="23" spans="1:6" ht="15.75">
      <c r="A23" s="6">
        <v>4</v>
      </c>
      <c r="B23" s="7">
        <v>0.00316</v>
      </c>
      <c r="C23" s="7">
        <v>12.68373</v>
      </c>
      <c r="D23" s="7">
        <v>94.24954</v>
      </c>
      <c r="E23" s="7">
        <v>102.33355</v>
      </c>
      <c r="F23" s="8">
        <v>-38.52305</v>
      </c>
    </row>
    <row r="24" spans="1:6" ht="16.5" thickBot="1">
      <c r="A24" s="6">
        <v>5</v>
      </c>
      <c r="B24" s="7">
        <v>0.00325</v>
      </c>
      <c r="C24" s="7">
        <v>12.68371</v>
      </c>
      <c r="D24" s="7">
        <v>94.25034</v>
      </c>
      <c r="E24" s="7">
        <v>102.33403</v>
      </c>
      <c r="F24" s="8">
        <v>-38.52181</v>
      </c>
    </row>
    <row r="25" spans="1:6" ht="15.75" thickBot="1">
      <c r="A25" s="11" t="s">
        <v>11</v>
      </c>
      <c r="B25" s="34">
        <f>AVERAGE(B20:B24)</f>
        <v>0.003234</v>
      </c>
      <c r="C25" s="34">
        <f>AVERAGE(C20:C24)</f>
        <v>12.683796</v>
      </c>
      <c r="D25" s="34">
        <f>AVERAGE(D20:D24)</f>
        <v>94.250998</v>
      </c>
      <c r="E25" s="34">
        <f>AVERAGE(E20:E24)</f>
        <v>102.334578</v>
      </c>
      <c r="F25" s="35">
        <f>AVERAGE(F20:F24)</f>
        <v>-38.520830000000004</v>
      </c>
    </row>
    <row r="26" spans="1:6" ht="15.75" thickBot="1">
      <c r="A26" s="11" t="s">
        <v>3</v>
      </c>
      <c r="B26" s="34">
        <f>ABS(MAX(B20:B24)-MIN(B20:B24))</f>
        <v>0.00013999999999999993</v>
      </c>
      <c r="C26" s="34">
        <f>ABS(MAX(C20:C24)-MIN(C20:C24))</f>
        <v>0.0001499999999996504</v>
      </c>
      <c r="D26" s="34">
        <f>ABS(MAX(D20:D24)-MIN(D20:D24))</f>
        <v>0.0034600000000040154</v>
      </c>
      <c r="E26" s="34">
        <f>ABS(MAX(E20:E24)-MIN(E20:E24))</f>
        <v>0.0022799999999989495</v>
      </c>
      <c r="F26" s="35">
        <f>ABS(MAX(F20:F24)-MIN(F20:F24))</f>
        <v>0.00544999999999618</v>
      </c>
    </row>
    <row r="27" spans="1:6" ht="15.75" thickBot="1">
      <c r="A27" s="11" t="s">
        <v>4</v>
      </c>
      <c r="B27" s="34">
        <f>STDEV(B20:B24)</f>
        <v>5.2249401910452456E-05</v>
      </c>
      <c r="C27" s="34">
        <f>STDEV(C20:C24)</f>
        <v>7.021395872597636E-05</v>
      </c>
      <c r="D27" s="34">
        <f>STDEV(D20:D24)</f>
        <v>0.0012820374409528484</v>
      </c>
      <c r="E27" s="34">
        <f>STDEV(E20:E24)</f>
        <v>0.0009742022377303121</v>
      </c>
      <c r="F27" s="35">
        <f>STDEV(F20:F24)</f>
        <v>0.0020392523139612594</v>
      </c>
    </row>
    <row r="28" spans="1:6" ht="15.75" thickBot="1">
      <c r="A28" s="15"/>
      <c r="B28" s="16"/>
      <c r="C28" s="16"/>
      <c r="D28" s="16"/>
      <c r="E28" s="16"/>
      <c r="F28" s="16"/>
    </row>
    <row r="29" spans="1:6" ht="15.75">
      <c r="A29" s="12" t="s">
        <v>12</v>
      </c>
      <c r="B29" s="13" t="s">
        <v>6</v>
      </c>
      <c r="C29" s="13" t="s">
        <v>7</v>
      </c>
      <c r="D29" s="13" t="s">
        <v>8</v>
      </c>
      <c r="E29" s="13" t="s">
        <v>9</v>
      </c>
      <c r="F29" s="14" t="s">
        <v>10</v>
      </c>
    </row>
    <row r="30" spans="1:6" ht="15.75">
      <c r="A30" s="6">
        <v>1</v>
      </c>
      <c r="B30" s="7">
        <v>0.00379</v>
      </c>
      <c r="C30" s="7">
        <v>12.68971</v>
      </c>
      <c r="D30" s="7">
        <v>-94.6188</v>
      </c>
      <c r="E30" s="7">
        <v>102.81279</v>
      </c>
      <c r="F30" s="8">
        <v>-38.10633</v>
      </c>
    </row>
    <row r="31" spans="1:6" ht="15.75">
      <c r="A31" s="6">
        <v>2</v>
      </c>
      <c r="B31" s="7">
        <v>0.00381</v>
      </c>
      <c r="C31" s="7">
        <v>12.68964</v>
      </c>
      <c r="D31" s="7">
        <v>-94.62056</v>
      </c>
      <c r="E31" s="7">
        <v>102.81482</v>
      </c>
      <c r="F31" s="8">
        <v>-38.10528</v>
      </c>
    </row>
    <row r="32" spans="1:6" ht="15.75">
      <c r="A32" s="6">
        <v>3</v>
      </c>
      <c r="B32" s="7">
        <v>0.00382</v>
      </c>
      <c r="C32" s="7">
        <v>12.68959</v>
      </c>
      <c r="D32" s="7">
        <v>-94.62075</v>
      </c>
      <c r="E32" s="7">
        <v>102.81539</v>
      </c>
      <c r="F32" s="8">
        <v>-38.10518</v>
      </c>
    </row>
    <row r="33" spans="1:6" ht="15.75">
      <c r="A33" s="6">
        <v>4</v>
      </c>
      <c r="B33" s="7">
        <v>0.00394</v>
      </c>
      <c r="C33" s="7">
        <v>12.68981</v>
      </c>
      <c r="D33" s="7">
        <v>-94.62216</v>
      </c>
      <c r="E33" s="7">
        <v>102.81455</v>
      </c>
      <c r="F33" s="8">
        <v>-38.10357</v>
      </c>
    </row>
    <row r="34" spans="1:6" ht="16.5" thickBot="1">
      <c r="A34" s="6">
        <v>5</v>
      </c>
      <c r="B34" s="7">
        <v>0.00385</v>
      </c>
      <c r="C34" s="7">
        <v>12.68994</v>
      </c>
      <c r="D34" s="7">
        <v>-94.62142</v>
      </c>
      <c r="E34" s="7">
        <v>102.81405</v>
      </c>
      <c r="F34" s="8">
        <v>-38.10395</v>
      </c>
    </row>
    <row r="35" spans="1:6" ht="16.5" thickBot="1">
      <c r="A35" s="17" t="s">
        <v>11</v>
      </c>
      <c r="B35" s="34">
        <f>AVERAGE(B30:B34)</f>
        <v>0.0038419999999999995</v>
      </c>
      <c r="C35" s="34">
        <f>AVERAGE(C30:C34)</f>
        <v>12.689738000000002</v>
      </c>
      <c r="D35" s="34">
        <f>AVERAGE(D30:D34)</f>
        <v>-94.62073799999999</v>
      </c>
      <c r="E35" s="34">
        <f>AVERAGE(E30:E34)</f>
        <v>102.81432</v>
      </c>
      <c r="F35" s="35">
        <f>AVERAGE(F30:F34)</f>
        <v>-38.104862</v>
      </c>
    </row>
    <row r="36" spans="1:6" ht="16.5" thickBot="1">
      <c r="A36" s="17" t="s">
        <v>3</v>
      </c>
      <c r="B36" s="34">
        <f>ABS(MAX(B30:B34)-MIN(B30:B34))</f>
        <v>0.00014999999999999996</v>
      </c>
      <c r="C36" s="34">
        <f>ABS(MAX(C30:C34)-MIN(C30:C34))</f>
        <v>0.0003499999999991843</v>
      </c>
      <c r="D36" s="34">
        <f>ABS(MAX(D30:D34)-MIN(D30:D34))</f>
        <v>0.0033600000000006958</v>
      </c>
      <c r="E36" s="34">
        <f>ABS(MAX(E30:E34)-MIN(E30:E34))</f>
        <v>0.002599999999986835</v>
      </c>
      <c r="F36" s="35">
        <f>ABS(MAX(F30:F34)-MIN(F30:F34))</f>
        <v>0.002760000000002094</v>
      </c>
    </row>
    <row r="37" spans="1:6" ht="16.5" thickBot="1">
      <c r="A37" s="17" t="s">
        <v>4</v>
      </c>
      <c r="B37" s="34">
        <f>STDEV(B30:B34)</f>
        <v>5.890670590009253E-05</v>
      </c>
      <c r="C37" s="34">
        <f>STDEV(C30:C34)</f>
        <v>0.00013989281611252648</v>
      </c>
      <c r="D37" s="34">
        <f>STDEV(D30:D34)</f>
        <v>0.001252485528859583</v>
      </c>
      <c r="E37" s="34">
        <f>STDEV(E30:E34)</f>
        <v>0.00098254770876082</v>
      </c>
      <c r="F37" s="35">
        <f>STDEV(F30:F34)</f>
        <v>0.0011103918227374095</v>
      </c>
    </row>
    <row r="38" spans="1:6" ht="15.75" thickBot="1">
      <c r="A38" s="15"/>
      <c r="B38" s="16"/>
      <c r="C38" s="16"/>
      <c r="D38" s="16"/>
      <c r="E38" s="16"/>
      <c r="F38" s="16"/>
    </row>
    <row r="39" spans="1:6" ht="15.75">
      <c r="A39" s="12" t="s">
        <v>13</v>
      </c>
      <c r="B39" s="13" t="s">
        <v>6</v>
      </c>
      <c r="C39" s="13" t="s">
        <v>7</v>
      </c>
      <c r="D39" s="13" t="s">
        <v>8</v>
      </c>
      <c r="E39" s="13" t="s">
        <v>9</v>
      </c>
      <c r="F39" s="14" t="s">
        <v>10</v>
      </c>
    </row>
    <row r="40" spans="1:6" ht="15.75">
      <c r="A40" s="6">
        <v>1</v>
      </c>
      <c r="B40" s="7">
        <v>0.00102</v>
      </c>
      <c r="C40" s="7">
        <v>12.68194</v>
      </c>
      <c r="D40" s="7">
        <v>-51.26694</v>
      </c>
      <c r="E40" s="7">
        <v>102.4207</v>
      </c>
      <c r="F40" s="8">
        <v>67.63855</v>
      </c>
    </row>
    <row r="41" spans="1:6" ht="15.75">
      <c r="A41" s="6">
        <v>2</v>
      </c>
      <c r="B41" s="7">
        <v>0.00104</v>
      </c>
      <c r="C41" s="7">
        <v>12.68209</v>
      </c>
      <c r="D41" s="7">
        <v>-51.26628</v>
      </c>
      <c r="E41" s="7">
        <v>102.42148</v>
      </c>
      <c r="F41" s="8">
        <v>67.63874</v>
      </c>
    </row>
    <row r="42" spans="1:6" ht="15.75">
      <c r="A42" s="6">
        <v>3</v>
      </c>
      <c r="B42" s="7">
        <v>0.00091</v>
      </c>
      <c r="C42" s="7">
        <v>12.68205</v>
      </c>
      <c r="D42" s="7">
        <v>-51.26678</v>
      </c>
      <c r="E42" s="7">
        <v>102.42179</v>
      </c>
      <c r="F42" s="8">
        <v>67.63915</v>
      </c>
    </row>
    <row r="43" spans="1:6" ht="15.75">
      <c r="A43" s="6">
        <v>4</v>
      </c>
      <c r="B43" s="7">
        <v>0.00092</v>
      </c>
      <c r="C43" s="7">
        <v>12.68197</v>
      </c>
      <c r="D43" s="7">
        <v>-51.26575</v>
      </c>
      <c r="E43" s="7">
        <v>102.4207</v>
      </c>
      <c r="F43" s="8">
        <v>67.63926</v>
      </c>
    </row>
    <row r="44" spans="1:6" ht="16.5" thickBot="1">
      <c r="A44" s="6">
        <v>5</v>
      </c>
      <c r="B44" s="7">
        <v>0.00088</v>
      </c>
      <c r="C44" s="7">
        <v>12.68172</v>
      </c>
      <c r="D44" s="7">
        <v>-51.26585</v>
      </c>
      <c r="E44" s="7">
        <v>102.42039</v>
      </c>
      <c r="F44" s="8">
        <v>67.63918</v>
      </c>
    </row>
    <row r="45" spans="1:6" ht="15.75" thickBot="1">
      <c r="A45" s="11" t="s">
        <v>11</v>
      </c>
      <c r="B45" s="34">
        <f>AVERAGE(B40:B44)</f>
        <v>0.000954</v>
      </c>
      <c r="C45" s="34">
        <f>AVERAGE(C40:C44)</f>
        <v>12.681954000000001</v>
      </c>
      <c r="D45" s="34">
        <f>AVERAGE(D40:D44)</f>
        <v>-51.26631999999999</v>
      </c>
      <c r="E45" s="34">
        <f>AVERAGE(E40:E44)</f>
        <v>102.42101199999999</v>
      </c>
      <c r="F45" s="35">
        <f>AVERAGE(F40:F44)</f>
        <v>67.638976</v>
      </c>
    </row>
    <row r="46" spans="1:6" ht="15.75" thickBot="1">
      <c r="A46" s="11" t="s">
        <v>3</v>
      </c>
      <c r="B46" s="34">
        <f>ABS(MAX(B40:B44)-MIN(B40:B44))</f>
        <v>0.00015999999999999988</v>
      </c>
      <c r="C46" s="34">
        <f>ABS(MAX(C40:C44)-MIN(C40:C44))</f>
        <v>0.0003700000000002035</v>
      </c>
      <c r="D46" s="34">
        <f>ABS(MAX(D40:D44)-MIN(D40:D44))</f>
        <v>0.0011900000000011346</v>
      </c>
      <c r="E46" s="34">
        <f>ABS(MAX(E40:E44)-MIN(E40:E44))</f>
        <v>0.0014000000000038426</v>
      </c>
      <c r="F46" s="35">
        <f>ABS(MAX(F40:F44)-MIN(F40:F44))</f>
        <v>0.00070999999999799</v>
      </c>
    </row>
    <row r="47" spans="1:6" ht="15.75" thickBot="1">
      <c r="A47" s="11" t="s">
        <v>4</v>
      </c>
      <c r="B47" s="34">
        <f>STDEV(B40:B44)</f>
        <v>7.127411872482183E-05</v>
      </c>
      <c r="C47" s="34">
        <f>STDEV(C40:C44)</f>
        <v>0.00014397916515941636</v>
      </c>
      <c r="D47" s="34">
        <f>STDEV(D40:D44)</f>
        <v>0.0005346494178426601</v>
      </c>
      <c r="E47" s="34">
        <f>STDEV(E40:E44)</f>
        <v>0.0005928490533036064</v>
      </c>
      <c r="F47" s="35">
        <f>STDEV(F40:F44)</f>
        <v>0.0003121377900862152</v>
      </c>
    </row>
    <row r="48" spans="1:6" ht="15.75" thickBot="1">
      <c r="A48" s="15"/>
      <c r="B48" s="16"/>
      <c r="C48" s="16"/>
      <c r="D48" s="16"/>
      <c r="E48" s="16"/>
      <c r="F48" s="16"/>
    </row>
    <row r="49" spans="1:6" ht="15.75">
      <c r="A49" s="12" t="s">
        <v>14</v>
      </c>
      <c r="B49" s="13" t="s">
        <v>6</v>
      </c>
      <c r="C49" s="13" t="s">
        <v>7</v>
      </c>
      <c r="D49" s="13" t="s">
        <v>8</v>
      </c>
      <c r="E49" s="13" t="s">
        <v>9</v>
      </c>
      <c r="F49" s="14" t="s">
        <v>10</v>
      </c>
    </row>
    <row r="50" spans="1:6" ht="15.75">
      <c r="A50" s="6">
        <v>1</v>
      </c>
      <c r="B50" s="7">
        <v>0.00393</v>
      </c>
      <c r="C50" s="7">
        <v>12.65369</v>
      </c>
      <c r="D50" s="7">
        <v>51.32283</v>
      </c>
      <c r="E50" s="7">
        <v>102.19201</v>
      </c>
      <c r="F50" s="8">
        <v>67.41821</v>
      </c>
    </row>
    <row r="51" spans="1:6" ht="15.75">
      <c r="A51" s="6">
        <v>2</v>
      </c>
      <c r="B51" s="7">
        <v>0.00401</v>
      </c>
      <c r="C51" s="7">
        <v>12.65391</v>
      </c>
      <c r="D51" s="7">
        <v>51.32346</v>
      </c>
      <c r="E51" s="7">
        <v>102.1913</v>
      </c>
      <c r="F51" s="8">
        <v>67.41611</v>
      </c>
    </row>
    <row r="52" spans="1:6" ht="15.75">
      <c r="A52" s="6">
        <v>3</v>
      </c>
      <c r="B52" s="7">
        <v>0.00392</v>
      </c>
      <c r="C52" s="7">
        <v>12.65383</v>
      </c>
      <c r="D52" s="7">
        <v>51.32292</v>
      </c>
      <c r="E52" s="7">
        <v>102.19064</v>
      </c>
      <c r="F52" s="8">
        <v>67.41682</v>
      </c>
    </row>
    <row r="53" spans="1:6" ht="15.75">
      <c r="A53" s="6">
        <v>4</v>
      </c>
      <c r="B53" s="7">
        <v>0.00407</v>
      </c>
      <c r="C53" s="7">
        <v>12.65369</v>
      </c>
      <c r="D53" s="7">
        <v>51.32375</v>
      </c>
      <c r="E53" s="7">
        <v>102.18944</v>
      </c>
      <c r="F53" s="8">
        <v>67.41468</v>
      </c>
    </row>
    <row r="54" spans="1:6" ht="16.5" thickBot="1">
      <c r="A54" s="6">
        <v>5</v>
      </c>
      <c r="B54" s="7">
        <v>0.00395</v>
      </c>
      <c r="C54" s="7">
        <v>12.65373</v>
      </c>
      <c r="D54" s="7">
        <v>51.32374</v>
      </c>
      <c r="E54" s="7">
        <v>102.18975</v>
      </c>
      <c r="F54" s="8">
        <v>67.41533</v>
      </c>
    </row>
    <row r="55" spans="1:6" ht="15.75" thickBot="1">
      <c r="A55" s="11" t="s">
        <v>11</v>
      </c>
      <c r="B55" s="34">
        <f>AVERAGE(B50:B54)</f>
        <v>0.003976</v>
      </c>
      <c r="C55" s="34">
        <f>AVERAGE(C50:C54)</f>
        <v>12.65377</v>
      </c>
      <c r="D55" s="34">
        <f>AVERAGE(D50:D54)</f>
        <v>51.323339999999995</v>
      </c>
      <c r="E55" s="34">
        <f>AVERAGE(E50:E54)</f>
        <v>102.19062799999999</v>
      </c>
      <c r="F55" s="35">
        <f>AVERAGE(F50:F54)</f>
        <v>67.41623</v>
      </c>
    </row>
    <row r="56" spans="1:6" ht="15.75" thickBot="1">
      <c r="A56" s="11" t="s">
        <v>3</v>
      </c>
      <c r="B56" s="34">
        <f>ABS(MAX(B50:B54)-MIN(B50:B54))</f>
        <v>0.00014999999999999996</v>
      </c>
      <c r="C56" s="34">
        <f>ABS(MAX(C50:C54)-MIN(C50:C54))</f>
        <v>0.0002200000000005531</v>
      </c>
      <c r="D56" s="34">
        <f>ABS(MAX(D50:D54)-MIN(D50:D54))</f>
        <v>0.0009199999999935926</v>
      </c>
      <c r="E56" s="34">
        <f>ABS(MAX(E50:E54)-MIN(E50:E54))</f>
        <v>0.0025699999999915235</v>
      </c>
      <c r="F56" s="35">
        <f>ABS(MAX(F50:F54)-MIN(F50:F54))</f>
        <v>0.0035299999999978127</v>
      </c>
    </row>
    <row r="57" spans="1:6" ht="15.75" thickBot="1">
      <c r="A57" s="11" t="s">
        <v>4</v>
      </c>
      <c r="B57" s="34">
        <f>STDEV(B50:B54)</f>
        <v>6.308724118234984E-05</v>
      </c>
      <c r="C57" s="34">
        <f>STDEV(C50:C54)</f>
        <v>9.695359714850369E-05</v>
      </c>
      <c r="D57" s="34">
        <f>STDEV(D50:D54)</f>
        <v>0.00044130488326982686</v>
      </c>
      <c r="E57" s="34">
        <f>STDEV(E50:E54)</f>
        <v>0.0010658189339622496</v>
      </c>
      <c r="F57" s="35">
        <f>STDEV(F50:F54)</f>
        <v>0.0013688864087279568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0">
      <selection activeCell="C15" sqref="C15"/>
    </sheetView>
  </sheetViews>
  <sheetFormatPr defaultColWidth="9.140625" defaultRowHeight="12.75"/>
  <cols>
    <col min="1" max="1" width="10.57421875" style="10" bestFit="1" customWidth="1"/>
    <col min="2" max="2" width="11.140625" style="10" bestFit="1" customWidth="1"/>
    <col min="3" max="3" width="15.57421875" style="10" bestFit="1" customWidth="1"/>
    <col min="4" max="4" width="12.421875" style="10" bestFit="1" customWidth="1"/>
    <col min="5" max="5" width="13.00390625" style="10" bestFit="1" customWidth="1"/>
    <col min="6" max="6" width="12.421875" style="10" bestFit="1" customWidth="1"/>
    <col min="7" max="7" width="6.57421875" style="10" customWidth="1"/>
    <col min="8" max="16384" width="9.140625" style="10" customWidth="1"/>
  </cols>
  <sheetData>
    <row r="1" spans="1:5" ht="15.75">
      <c r="A1" s="20" t="s">
        <v>15</v>
      </c>
      <c r="B1" s="21" t="s">
        <v>16</v>
      </c>
      <c r="D1" s="26" t="s">
        <v>0</v>
      </c>
      <c r="E1" s="27" t="s">
        <v>24</v>
      </c>
    </row>
    <row r="2" spans="1:5" s="1" customFormat="1" ht="15.75">
      <c r="A2" s="22" t="s">
        <v>17</v>
      </c>
      <c r="B2" s="23" t="s">
        <v>18</v>
      </c>
      <c r="D2" s="28">
        <v>1</v>
      </c>
      <c r="E2" s="29">
        <v>0.47222222222222227</v>
      </c>
    </row>
    <row r="3" spans="1:5" ht="16.5" thickBot="1">
      <c r="A3" s="24" t="s">
        <v>19</v>
      </c>
      <c r="B3" s="25">
        <v>90</v>
      </c>
      <c r="D3" s="30">
        <v>2</v>
      </c>
      <c r="E3" s="31">
        <v>0.4784722222222222</v>
      </c>
    </row>
    <row r="4" spans="1:5" ht="15.75">
      <c r="A4" s="18"/>
      <c r="B4" s="19"/>
      <c r="D4" s="30">
        <v>3</v>
      </c>
      <c r="E4" s="31">
        <v>0.48541666666666666</v>
      </c>
    </row>
    <row r="5" spans="1:5" ht="15.75">
      <c r="A5" s="18"/>
      <c r="B5" s="19"/>
      <c r="D5" s="30">
        <v>4</v>
      </c>
      <c r="E5" s="31">
        <v>0.4909722222222222</v>
      </c>
    </row>
    <row r="6" spans="1:5" ht="16.5" thickBot="1">
      <c r="A6" s="18"/>
      <c r="B6" s="19"/>
      <c r="D6" s="32">
        <v>5</v>
      </c>
      <c r="E6" s="33">
        <v>0.5208333333333334</v>
      </c>
    </row>
    <row r="7" ht="15"/>
    <row r="8" s="1" customFormat="1" ht="15.75" thickBot="1"/>
    <row r="9" spans="1:6" s="5" customFormat="1" ht="45">
      <c r="A9" s="2" t="s">
        <v>0</v>
      </c>
      <c r="B9" s="3" t="s">
        <v>21</v>
      </c>
      <c r="C9" s="3" t="s">
        <v>1</v>
      </c>
      <c r="D9" s="3" t="s">
        <v>22</v>
      </c>
      <c r="E9" s="3" t="s">
        <v>23</v>
      </c>
      <c r="F9" s="4" t="s">
        <v>20</v>
      </c>
    </row>
    <row r="10" spans="1:7" ht="15.75">
      <c r="A10" s="6">
        <v>1</v>
      </c>
      <c r="B10" s="7">
        <v>-0.00847</v>
      </c>
      <c r="C10" s="7">
        <v>0.02578</v>
      </c>
      <c r="D10" s="7">
        <v>-40.06235</v>
      </c>
      <c r="E10" s="7">
        <v>-94.1289</v>
      </c>
      <c r="F10" s="8">
        <v>-0.46257</v>
      </c>
      <c r="G10" s="9"/>
    </row>
    <row r="11" spans="1:7" ht="15.75">
      <c r="A11" s="6">
        <v>2</v>
      </c>
      <c r="B11" s="7">
        <v>-0.00837</v>
      </c>
      <c r="C11" s="7">
        <v>0.02788</v>
      </c>
      <c r="D11" s="7">
        <v>-40.05997</v>
      </c>
      <c r="E11" s="7">
        <v>-94.12867</v>
      </c>
      <c r="F11" s="8">
        <v>-0.46126</v>
      </c>
      <c r="G11" s="9"/>
    </row>
    <row r="12" spans="1:7" ht="15.75">
      <c r="A12" s="6">
        <v>3</v>
      </c>
      <c r="B12" s="7">
        <v>-0.00832</v>
      </c>
      <c r="C12" s="7">
        <v>0.03272</v>
      </c>
      <c r="D12" s="7">
        <v>-40.05452</v>
      </c>
      <c r="E12" s="7">
        <v>-94.12789</v>
      </c>
      <c r="F12" s="8">
        <v>-0.45694</v>
      </c>
      <c r="G12" s="9"/>
    </row>
    <row r="13" spans="1:7" ht="15.75">
      <c r="A13" s="6">
        <v>4</v>
      </c>
      <c r="B13" s="7">
        <v>-0.00847</v>
      </c>
      <c r="C13" s="7">
        <v>0.02454</v>
      </c>
      <c r="D13" s="7">
        <v>-40.06402</v>
      </c>
      <c r="E13" s="7">
        <v>-94.12767</v>
      </c>
      <c r="F13" s="8">
        <v>-0.46366</v>
      </c>
      <c r="G13" s="9"/>
    </row>
    <row r="14" spans="1:7" ht="16.5" thickBot="1">
      <c r="A14" s="6">
        <v>5</v>
      </c>
      <c r="B14" s="7">
        <v>-0.00831</v>
      </c>
      <c r="C14" s="7">
        <v>0.03222</v>
      </c>
      <c r="D14" s="7">
        <v>-40.05506</v>
      </c>
      <c r="E14" s="7">
        <v>-94.12895</v>
      </c>
      <c r="F14" s="8">
        <v>-0.45733</v>
      </c>
      <c r="G14" s="9"/>
    </row>
    <row r="15" spans="1:6" ht="15.75" thickBot="1">
      <c r="A15" s="11" t="s">
        <v>2</v>
      </c>
      <c r="B15" s="34">
        <f>AVERAGE(B10:B14)</f>
        <v>-0.008388</v>
      </c>
      <c r="C15" s="34">
        <f>AVERAGE(C10:C14)</f>
        <v>0.028627999999999997</v>
      </c>
      <c r="D15" s="34">
        <f>AVERAGE(D10:D14)</f>
        <v>-40.059184</v>
      </c>
      <c r="E15" s="34">
        <f>AVERAGE(E10:E14)</f>
        <v>-94.12841599999999</v>
      </c>
      <c r="F15" s="35">
        <f>AVERAGE(F10:F14)</f>
        <v>-0.460352</v>
      </c>
    </row>
    <row r="16" spans="1:6" ht="15.75" thickBot="1">
      <c r="A16" s="11" t="s">
        <v>3</v>
      </c>
      <c r="B16" s="34">
        <f>MAX(B10:B14)-MIN(B10:B14)</f>
        <v>0.00016000000000000042</v>
      </c>
      <c r="C16" s="34">
        <f>MAX(C10:C14)-MIN(C10:C14)</f>
        <v>0.00818</v>
      </c>
      <c r="D16" s="34">
        <f>MAX(D10:D14)-MIN(D10:D14)</f>
        <v>0.009500000000002728</v>
      </c>
      <c r="E16" s="34">
        <f>MAX(E10:E14)-MIN(E10:E14)</f>
        <v>0.0012800000000083855</v>
      </c>
      <c r="F16" s="35">
        <f>MAX(F10:F14)-MIN(F10:F14)</f>
        <v>0.006720000000000004</v>
      </c>
    </row>
    <row r="17" spans="1:6" ht="15.75" thickBot="1">
      <c r="A17" s="11" t="s">
        <v>4</v>
      </c>
      <c r="B17" s="34">
        <f>STDEV(B10:B14)</f>
        <v>7.823042886243203E-05</v>
      </c>
      <c r="C17" s="34">
        <f>STDEV(C10:C14)</f>
        <v>0.003709086140816899</v>
      </c>
      <c r="D17" s="34">
        <f>STDEV(D10:D14)</f>
        <v>0.0042658094190921</v>
      </c>
      <c r="E17" s="34">
        <f>STDEV(E10:E14)</f>
        <v>0.0005952142471453406</v>
      </c>
      <c r="F17" s="35">
        <f>STDEV(F10:F14)</f>
        <v>0.003060272863651208</v>
      </c>
    </row>
    <row r="18" ht="15.75" thickBot="1"/>
    <row r="19" spans="1:6" ht="15.75">
      <c r="A19" s="12" t="s">
        <v>5</v>
      </c>
      <c r="B19" s="13" t="s">
        <v>6</v>
      </c>
      <c r="C19" s="13" t="s">
        <v>7</v>
      </c>
      <c r="D19" s="13" t="s">
        <v>8</v>
      </c>
      <c r="E19" s="13" t="s">
        <v>9</v>
      </c>
      <c r="F19" s="14" t="s">
        <v>10</v>
      </c>
    </row>
    <row r="20" spans="1:6" ht="15.75">
      <c r="A20" s="6">
        <v>1</v>
      </c>
      <c r="B20" s="7">
        <v>0.00327</v>
      </c>
      <c r="C20" s="7">
        <v>12.684</v>
      </c>
      <c r="D20" s="7">
        <v>94.23451</v>
      </c>
      <c r="E20" s="7">
        <v>102.33161</v>
      </c>
      <c r="F20" s="8">
        <v>-38.54133</v>
      </c>
    </row>
    <row r="21" spans="1:6" ht="15.75">
      <c r="A21" s="6">
        <v>2</v>
      </c>
      <c r="B21" s="7">
        <v>0.0033</v>
      </c>
      <c r="C21" s="7">
        <v>12.68416</v>
      </c>
      <c r="D21" s="7">
        <v>94.23347</v>
      </c>
      <c r="E21" s="7">
        <v>102.3322</v>
      </c>
      <c r="F21" s="8">
        <v>-38.54284</v>
      </c>
    </row>
    <row r="22" spans="1:6" ht="15.75">
      <c r="A22" s="6">
        <v>3</v>
      </c>
      <c r="B22" s="7">
        <v>0.00329</v>
      </c>
      <c r="C22" s="7">
        <v>12.68413</v>
      </c>
      <c r="D22" s="7">
        <v>94.23672</v>
      </c>
      <c r="E22" s="7">
        <v>102.3371</v>
      </c>
      <c r="F22" s="8">
        <v>-38.54225</v>
      </c>
    </row>
    <row r="23" spans="1:6" ht="15.75">
      <c r="A23" s="6">
        <v>4</v>
      </c>
      <c r="B23" s="7">
        <v>0.00343</v>
      </c>
      <c r="C23" s="7">
        <v>12.68399</v>
      </c>
      <c r="D23" s="7">
        <v>94.23474</v>
      </c>
      <c r="E23" s="7">
        <v>102.33108</v>
      </c>
      <c r="F23" s="8">
        <v>-38.54051</v>
      </c>
    </row>
    <row r="24" spans="1:6" ht="16.5" thickBot="1">
      <c r="A24" s="6">
        <v>5</v>
      </c>
      <c r="B24" s="7">
        <v>0.00357</v>
      </c>
      <c r="C24" s="7">
        <v>12.68398</v>
      </c>
      <c r="D24" s="7">
        <v>94.23612</v>
      </c>
      <c r="E24" s="7">
        <v>102.33747</v>
      </c>
      <c r="F24" s="8">
        <v>-38.54316</v>
      </c>
    </row>
    <row r="25" spans="1:6" ht="15.75" thickBot="1">
      <c r="A25" s="11" t="s">
        <v>11</v>
      </c>
      <c r="B25" s="34">
        <f>AVERAGE(B20:B24)</f>
        <v>0.003372</v>
      </c>
      <c r="C25" s="34">
        <f>AVERAGE(C20:C24)</f>
        <v>12.684052</v>
      </c>
      <c r="D25" s="34">
        <f>AVERAGE(D20:D24)</f>
        <v>94.235112</v>
      </c>
      <c r="E25" s="34">
        <f>AVERAGE(E20:E24)</f>
        <v>102.333892</v>
      </c>
      <c r="F25" s="35">
        <f>AVERAGE(F20:F24)</f>
        <v>-38.542018</v>
      </c>
    </row>
    <row r="26" spans="1:6" ht="15.75" thickBot="1">
      <c r="A26" s="11" t="s">
        <v>3</v>
      </c>
      <c r="B26" s="34">
        <f>ABS(MAX(B20:B24)-MIN(B20:B24))</f>
        <v>0.0002999999999999999</v>
      </c>
      <c r="C26" s="34">
        <f>ABS(MAX(C20:C24)-MIN(C20:C24))</f>
        <v>0.00018000000000029104</v>
      </c>
      <c r="D26" s="34">
        <f>ABS(MAX(D20:D24)-MIN(D20:D24))</f>
        <v>0.003250000000008413</v>
      </c>
      <c r="E26" s="34">
        <f>ABS(MAX(E20:E24)-MIN(E20:E24))</f>
        <v>0.006389999999996121</v>
      </c>
      <c r="F26" s="35">
        <f>ABS(MAX(F20:F24)-MIN(F20:F24))</f>
        <v>0.0026500000000027057</v>
      </c>
    </row>
    <row r="27" spans="1:6" ht="15.75" thickBot="1">
      <c r="A27" s="11" t="s">
        <v>4</v>
      </c>
      <c r="B27" s="34">
        <f>STDEV(B20:B24)</f>
        <v>0.0001273577637994637</v>
      </c>
      <c r="C27" s="34">
        <f>STDEV(C20:C24)</f>
        <v>8.584870412553415E-05</v>
      </c>
      <c r="D27" s="34">
        <f>STDEV(D20:D24)</f>
        <v>0.0013037139256777833</v>
      </c>
      <c r="E27" s="34">
        <f>STDEV(E20:E24)</f>
        <v>0.003125343181157237</v>
      </c>
      <c r="F27" s="35">
        <f>STDEV(F20:F24)</f>
        <v>0.0010932840436047963</v>
      </c>
    </row>
    <row r="28" spans="1:6" ht="15.75" thickBot="1">
      <c r="A28" s="15"/>
      <c r="B28" s="16"/>
      <c r="C28" s="16"/>
      <c r="D28" s="16"/>
      <c r="E28" s="16"/>
      <c r="F28" s="16"/>
    </row>
    <row r="29" spans="1:6" ht="15.75">
      <c r="A29" s="12" t="s">
        <v>12</v>
      </c>
      <c r="B29" s="13" t="s">
        <v>6</v>
      </c>
      <c r="C29" s="13" t="s">
        <v>7</v>
      </c>
      <c r="D29" s="13" t="s">
        <v>8</v>
      </c>
      <c r="E29" s="13" t="s">
        <v>9</v>
      </c>
      <c r="F29" s="14" t="s">
        <v>10</v>
      </c>
    </row>
    <row r="30" spans="1:6" ht="15.75">
      <c r="A30" s="6">
        <v>1</v>
      </c>
      <c r="B30" s="7">
        <v>0.0038</v>
      </c>
      <c r="C30" s="7">
        <v>12.68981</v>
      </c>
      <c r="D30" s="7">
        <v>-94.63696</v>
      </c>
      <c r="E30" s="7">
        <v>102.80979</v>
      </c>
      <c r="F30" s="8">
        <v>-38.0792</v>
      </c>
    </row>
    <row r="31" spans="1:6" ht="15.75">
      <c r="A31" s="6">
        <v>2</v>
      </c>
      <c r="B31" s="7">
        <v>0.00384</v>
      </c>
      <c r="C31" s="7">
        <v>12.69022</v>
      </c>
      <c r="D31" s="7">
        <v>-94.63793</v>
      </c>
      <c r="E31" s="7">
        <v>102.80915</v>
      </c>
      <c r="F31" s="8">
        <v>-38.07751</v>
      </c>
    </row>
    <row r="32" spans="1:6" ht="15.75">
      <c r="A32" s="6">
        <v>3</v>
      </c>
      <c r="B32" s="7">
        <v>0.00366</v>
      </c>
      <c r="C32" s="7">
        <v>12.6902</v>
      </c>
      <c r="D32" s="7">
        <v>-94.63469</v>
      </c>
      <c r="E32" s="7">
        <v>102.80859</v>
      </c>
      <c r="F32" s="8">
        <v>-38.08107</v>
      </c>
    </row>
    <row r="33" spans="1:6" ht="15.75">
      <c r="A33" s="6">
        <v>4</v>
      </c>
      <c r="B33" s="7">
        <v>0.00383</v>
      </c>
      <c r="C33" s="7">
        <v>12.68998</v>
      </c>
      <c r="D33" s="7">
        <v>-94.63659</v>
      </c>
      <c r="E33" s="7">
        <v>102.81045</v>
      </c>
      <c r="F33" s="8">
        <v>-38.07958</v>
      </c>
    </row>
    <row r="34" spans="1:6" ht="16.5" thickBot="1">
      <c r="A34" s="6">
        <v>5</v>
      </c>
      <c r="B34" s="7">
        <v>0.00386</v>
      </c>
      <c r="C34" s="7">
        <v>12.68995</v>
      </c>
      <c r="D34" s="7">
        <v>-94.63512</v>
      </c>
      <c r="E34" s="7">
        <v>102.80789</v>
      </c>
      <c r="F34" s="8">
        <v>-38.07979</v>
      </c>
    </row>
    <row r="35" spans="1:6" ht="16.5" thickBot="1">
      <c r="A35" s="17" t="s">
        <v>11</v>
      </c>
      <c r="B35" s="34">
        <f>AVERAGE(B30:B34)</f>
        <v>0.003798</v>
      </c>
      <c r="C35" s="34">
        <f>AVERAGE(C30:C34)</f>
        <v>12.690031999999999</v>
      </c>
      <c r="D35" s="34">
        <f>AVERAGE(D30:D34)</f>
        <v>-94.636258</v>
      </c>
      <c r="E35" s="34">
        <f>AVERAGE(E30:E34)</f>
        <v>102.80917400000001</v>
      </c>
      <c r="F35" s="35">
        <f>AVERAGE(F30:F34)</f>
        <v>-38.07943</v>
      </c>
    </row>
    <row r="36" spans="1:6" ht="16.5" thickBot="1">
      <c r="A36" s="17" t="s">
        <v>3</v>
      </c>
      <c r="B36" s="34">
        <f>ABS(MAX(B30:B34)-MIN(B30:B34))</f>
        <v>0.0002000000000000001</v>
      </c>
      <c r="C36" s="34">
        <f>ABS(MAX(C30:C34)-MIN(C30:C34))</f>
        <v>0.00041000000000046555</v>
      </c>
      <c r="D36" s="34">
        <f>ABS(MAX(D30:D34)-MIN(D30:D34))</f>
        <v>0.003239999999991028</v>
      </c>
      <c r="E36" s="34">
        <f>ABS(MAX(E30:E34)-MIN(E30:E34))</f>
        <v>0.0025600000000025602</v>
      </c>
      <c r="F36" s="35">
        <f>ABS(MAX(F30:F34)-MIN(F30:F34))</f>
        <v>0.0035600000000002296</v>
      </c>
    </row>
    <row r="37" spans="1:6" ht="16.5" thickBot="1">
      <c r="A37" s="17" t="s">
        <v>4</v>
      </c>
      <c r="B37" s="34">
        <f>STDEV(B30:B34)</f>
        <v>8.012490249604054E-05</v>
      </c>
      <c r="C37" s="34">
        <f>STDEV(C30:C34)</f>
        <v>0.0001748427865258612</v>
      </c>
      <c r="D37" s="34">
        <f>STDEV(D30:D34)</f>
        <v>0.0013371873466320602</v>
      </c>
      <c r="E37" s="34">
        <f>STDEV(E30:E34)</f>
        <v>0.0009997399661937306</v>
      </c>
      <c r="F37" s="35">
        <f>STDEV(F30:F34)</f>
        <v>0.0012826729902828406</v>
      </c>
    </row>
    <row r="38" spans="1:6" ht="15.75" thickBot="1">
      <c r="A38" s="15"/>
      <c r="B38" s="16"/>
      <c r="C38" s="16"/>
      <c r="D38" s="16"/>
      <c r="E38" s="16"/>
      <c r="F38" s="16"/>
    </row>
    <row r="39" spans="1:6" ht="15.75">
      <c r="A39" s="12" t="s">
        <v>13</v>
      </c>
      <c r="B39" s="13" t="s">
        <v>6</v>
      </c>
      <c r="C39" s="13" t="s">
        <v>7</v>
      </c>
      <c r="D39" s="13" t="s">
        <v>8</v>
      </c>
      <c r="E39" s="13" t="s">
        <v>9</v>
      </c>
      <c r="F39" s="14" t="s">
        <v>10</v>
      </c>
    </row>
    <row r="40" spans="1:6" ht="15.75">
      <c r="A40" s="6">
        <v>1</v>
      </c>
      <c r="B40" s="7">
        <v>0.00118</v>
      </c>
      <c r="C40" s="7">
        <v>12.68215</v>
      </c>
      <c r="D40" s="7">
        <v>-51.25664</v>
      </c>
      <c r="E40" s="7">
        <v>102.42185</v>
      </c>
      <c r="F40" s="8">
        <v>67.65365</v>
      </c>
    </row>
    <row r="41" spans="1:6" ht="15.75">
      <c r="A41" s="6">
        <v>2</v>
      </c>
      <c r="B41" s="7">
        <v>0.00113</v>
      </c>
      <c r="C41" s="7">
        <v>12.68233</v>
      </c>
      <c r="D41" s="7">
        <v>-51.25606</v>
      </c>
      <c r="E41" s="7">
        <v>102.42133</v>
      </c>
      <c r="F41" s="8">
        <v>67.6544</v>
      </c>
    </row>
    <row r="42" spans="1:6" ht="15.75">
      <c r="A42" s="6">
        <v>3</v>
      </c>
      <c r="B42" s="7">
        <v>0.001</v>
      </c>
      <c r="C42" s="7">
        <v>12.68219</v>
      </c>
      <c r="D42" s="7">
        <v>-51.25505</v>
      </c>
      <c r="E42" s="7">
        <v>102.41868</v>
      </c>
      <c r="F42" s="8">
        <v>67.65179</v>
      </c>
    </row>
    <row r="43" spans="1:6" ht="15.75">
      <c r="A43" s="6">
        <v>4</v>
      </c>
      <c r="B43" s="7">
        <v>0.00102</v>
      </c>
      <c r="C43" s="7">
        <v>12.68241</v>
      </c>
      <c r="D43" s="7">
        <v>-51.25728</v>
      </c>
      <c r="E43" s="7">
        <v>102.42187</v>
      </c>
      <c r="F43" s="8">
        <v>67.65351</v>
      </c>
    </row>
    <row r="44" spans="1:6" ht="16.5" thickBot="1">
      <c r="A44" s="6">
        <v>5</v>
      </c>
      <c r="B44" s="7">
        <v>0.00113</v>
      </c>
      <c r="C44" s="7">
        <v>12.68207</v>
      </c>
      <c r="D44" s="7">
        <v>-51.25428</v>
      </c>
      <c r="E44" s="7">
        <v>102.41846</v>
      </c>
      <c r="F44" s="8">
        <v>67.65296</v>
      </c>
    </row>
    <row r="45" spans="1:6" ht="15.75" thickBot="1">
      <c r="A45" s="11" t="s">
        <v>11</v>
      </c>
      <c r="B45" s="34">
        <f>AVERAGE(B40:B44)</f>
        <v>0.001092</v>
      </c>
      <c r="C45" s="34">
        <f>AVERAGE(C40:C44)</f>
        <v>12.682229999999999</v>
      </c>
      <c r="D45" s="34">
        <f>AVERAGE(D40:D44)</f>
        <v>-51.255862</v>
      </c>
      <c r="E45" s="34">
        <f>AVERAGE(E40:E44)</f>
        <v>102.42043800000002</v>
      </c>
      <c r="F45" s="35">
        <f>AVERAGE(F40:F44)</f>
        <v>67.653262</v>
      </c>
    </row>
    <row r="46" spans="1:6" ht="15.75" thickBot="1">
      <c r="A46" s="11" t="s">
        <v>3</v>
      </c>
      <c r="B46" s="34">
        <f>ABS(MAX(B40:B44)-MIN(B40:B44))</f>
        <v>0.00018000000000000004</v>
      </c>
      <c r="C46" s="34">
        <f>ABS(MAX(C40:C44)-MIN(C40:C44))</f>
        <v>0.00034000000000133923</v>
      </c>
      <c r="D46" s="34">
        <f>ABS(MAX(D40:D44)-MIN(D40:D44))</f>
        <v>0.0030000000000001137</v>
      </c>
      <c r="E46" s="34">
        <f>ABS(MAX(E40:E44)-MIN(E40:E44))</f>
        <v>0.0034100000000023556</v>
      </c>
      <c r="F46" s="35">
        <f>ABS(MAX(F40:F44)-MIN(F40:F44))</f>
        <v>0.002609999999990009</v>
      </c>
    </row>
    <row r="47" spans="1:6" ht="15.75" thickBot="1">
      <c r="A47" s="11" t="s">
        <v>4</v>
      </c>
      <c r="B47" s="34">
        <f>STDEV(B40:B44)</f>
        <v>7.79102047231298E-05</v>
      </c>
      <c r="C47" s="34">
        <f>STDEV(C40:C44)</f>
        <v>0.0001378404875213542</v>
      </c>
      <c r="D47" s="34">
        <f>STDEV(D40:D44)</f>
        <v>0.0012059519061720046</v>
      </c>
      <c r="E47" s="34">
        <f>STDEV(E40:E44)</f>
        <v>0.001720688815565045</v>
      </c>
      <c r="F47" s="35">
        <f>STDEV(F40:F44)</f>
        <v>0.0009701907029001542</v>
      </c>
    </row>
    <row r="48" spans="1:6" ht="15.75" thickBot="1">
      <c r="A48" s="15"/>
      <c r="B48" s="16"/>
      <c r="C48" s="16"/>
      <c r="D48" s="16"/>
      <c r="E48" s="16"/>
      <c r="F48" s="16"/>
    </row>
    <row r="49" spans="1:6" ht="15.75">
      <c r="A49" s="12" t="s">
        <v>14</v>
      </c>
      <c r="B49" s="13" t="s">
        <v>6</v>
      </c>
      <c r="C49" s="13" t="s">
        <v>7</v>
      </c>
      <c r="D49" s="13" t="s">
        <v>8</v>
      </c>
      <c r="E49" s="13" t="s">
        <v>9</v>
      </c>
      <c r="F49" s="14" t="s">
        <v>10</v>
      </c>
    </row>
    <row r="50" spans="1:6" ht="15.75">
      <c r="A50" s="6">
        <v>1</v>
      </c>
      <c r="B50" s="7">
        <v>0.00424</v>
      </c>
      <c r="C50" s="7">
        <v>12.65364</v>
      </c>
      <c r="D50" s="7">
        <v>51.33278</v>
      </c>
      <c r="E50" s="7">
        <v>102.19296</v>
      </c>
      <c r="F50" s="8">
        <v>67.40562</v>
      </c>
    </row>
    <row r="51" spans="1:6" ht="15.75">
      <c r="A51" s="6">
        <v>2</v>
      </c>
      <c r="B51" s="7">
        <v>0.00437</v>
      </c>
      <c r="C51" s="7">
        <v>12.65327</v>
      </c>
      <c r="D51" s="7">
        <v>51.33362</v>
      </c>
      <c r="E51" s="7">
        <v>102.19312</v>
      </c>
      <c r="F51" s="8">
        <v>67.40519</v>
      </c>
    </row>
    <row r="52" spans="1:6" ht="15.75">
      <c r="A52" s="6">
        <v>3</v>
      </c>
      <c r="B52" s="7">
        <v>0.00432</v>
      </c>
      <c r="C52" s="7">
        <v>12.65397</v>
      </c>
      <c r="D52" s="7">
        <v>51.33461</v>
      </c>
      <c r="E52" s="7">
        <v>102.19297</v>
      </c>
      <c r="F52" s="8">
        <v>67.40459</v>
      </c>
    </row>
    <row r="53" spans="1:6" ht="15.75">
      <c r="A53" s="6">
        <v>4</v>
      </c>
      <c r="B53" s="7">
        <v>0.00433</v>
      </c>
      <c r="C53" s="7">
        <v>12.65349</v>
      </c>
      <c r="D53" s="7">
        <v>51.33245</v>
      </c>
      <c r="E53" s="7">
        <v>102.1924</v>
      </c>
      <c r="F53" s="8">
        <v>67.4063</v>
      </c>
    </row>
    <row r="54" spans="1:6" ht="16.5" thickBot="1">
      <c r="A54" s="6">
        <v>5</v>
      </c>
      <c r="B54" s="7">
        <v>0.00462</v>
      </c>
      <c r="C54" s="7">
        <v>12.65327</v>
      </c>
      <c r="D54" s="7">
        <v>51.33527</v>
      </c>
      <c r="E54" s="7">
        <v>102.19383</v>
      </c>
      <c r="F54" s="8">
        <v>67.40411</v>
      </c>
    </row>
    <row r="55" spans="1:6" ht="15.75" thickBot="1">
      <c r="A55" s="11" t="s">
        <v>11</v>
      </c>
      <c r="B55" s="34">
        <f>AVERAGE(B50:B54)</f>
        <v>0.004376</v>
      </c>
      <c r="C55" s="34">
        <f>AVERAGE(C50:C54)</f>
        <v>12.653527999999998</v>
      </c>
      <c r="D55" s="34">
        <f>AVERAGE(D50:D54)</f>
        <v>51.333746</v>
      </c>
      <c r="E55" s="34">
        <f>AVERAGE(E50:E54)</f>
        <v>102.193056</v>
      </c>
      <c r="F55" s="35">
        <f>AVERAGE(F50:F54)</f>
        <v>67.40516199999999</v>
      </c>
    </row>
    <row r="56" spans="1:6" ht="15.75" thickBot="1">
      <c r="A56" s="11" t="s">
        <v>3</v>
      </c>
      <c r="B56" s="34">
        <f>ABS(MAX(B50:B54)-MIN(B50:B54))</f>
        <v>0.00038000000000000013</v>
      </c>
      <c r="C56" s="34">
        <f>ABS(MAX(C50:C54)-MIN(C50:C54))</f>
        <v>0.000700000000000145</v>
      </c>
      <c r="D56" s="34">
        <f>ABS(MAX(D50:D54)-MIN(D50:D54))</f>
        <v>0.0028199999999998226</v>
      </c>
      <c r="E56" s="34">
        <f>ABS(MAX(E50:E54)-MIN(E50:E54))</f>
        <v>0.0014299999999991542</v>
      </c>
      <c r="F56" s="35">
        <f>ABS(MAX(F50:F54)-MIN(F50:F54))</f>
        <v>0.002189999999998804</v>
      </c>
    </row>
    <row r="57" spans="1:6" ht="15.75" thickBot="1">
      <c r="A57" s="11" t="s">
        <v>4</v>
      </c>
      <c r="B57" s="34">
        <f>STDEV(B50:B54)</f>
        <v>0.00014432601983010553</v>
      </c>
      <c r="C57" s="34">
        <f>STDEV(C50:C54)</f>
        <v>0.00029260895406674236</v>
      </c>
      <c r="D57" s="34">
        <f>STDEV(D50:D54)</f>
        <v>0.001193494868023768</v>
      </c>
      <c r="E57" s="34">
        <f>STDEV(E50:E54)</f>
        <v>0.000512376814463491</v>
      </c>
      <c r="F57" s="35">
        <f>STDEV(F50:F54)</f>
        <v>0.0008572455890814426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28">
      <selection activeCell="F15" sqref="F15"/>
    </sheetView>
  </sheetViews>
  <sheetFormatPr defaultColWidth="9.140625" defaultRowHeight="12.75"/>
  <cols>
    <col min="1" max="1" width="10.57421875" style="10" bestFit="1" customWidth="1"/>
    <col min="2" max="2" width="11.140625" style="10" bestFit="1" customWidth="1"/>
    <col min="3" max="3" width="15.57421875" style="10" bestFit="1" customWidth="1"/>
    <col min="4" max="4" width="12.421875" style="10" bestFit="1" customWidth="1"/>
    <col min="5" max="5" width="13.00390625" style="10" bestFit="1" customWidth="1"/>
    <col min="6" max="6" width="12.421875" style="10" bestFit="1" customWidth="1"/>
    <col min="7" max="7" width="6.57421875" style="10" customWidth="1"/>
    <col min="8" max="16384" width="9.140625" style="10" customWidth="1"/>
  </cols>
  <sheetData>
    <row r="1" spans="1:5" ht="15.75">
      <c r="A1" s="20" t="s">
        <v>15</v>
      </c>
      <c r="B1" s="21" t="s">
        <v>16</v>
      </c>
      <c r="D1" s="26" t="s">
        <v>0</v>
      </c>
      <c r="E1" s="27" t="s">
        <v>24</v>
      </c>
    </row>
    <row r="2" spans="1:5" s="1" customFormat="1" ht="15.75">
      <c r="A2" s="22" t="s">
        <v>17</v>
      </c>
      <c r="B2" s="23" t="s">
        <v>18</v>
      </c>
      <c r="D2" s="28">
        <v>1</v>
      </c>
      <c r="E2" s="29">
        <v>0.5354166666666667</v>
      </c>
    </row>
    <row r="3" spans="1:5" ht="16.5" thickBot="1">
      <c r="A3" s="24" t="s">
        <v>19</v>
      </c>
      <c r="B3" s="25">
        <v>80</v>
      </c>
      <c r="D3" s="30">
        <v>2</v>
      </c>
      <c r="E3" s="31">
        <v>0.5416666666666666</v>
      </c>
    </row>
    <row r="4" spans="1:5" ht="15.75">
      <c r="A4" s="18"/>
      <c r="B4" s="19"/>
      <c r="D4" s="30">
        <v>3</v>
      </c>
      <c r="E4" s="31">
        <v>0.5631944444444444</v>
      </c>
    </row>
    <row r="5" spans="1:5" ht="15.75">
      <c r="A5" s="18"/>
      <c r="B5" s="19"/>
      <c r="D5" s="30">
        <v>4</v>
      </c>
      <c r="E5" s="31">
        <v>0.5680555555555555</v>
      </c>
    </row>
    <row r="6" spans="1:5" ht="16.5" thickBot="1">
      <c r="A6" s="18"/>
      <c r="B6" s="19"/>
      <c r="D6" s="32">
        <v>5</v>
      </c>
      <c r="E6" s="33">
        <v>0.576388888888889</v>
      </c>
    </row>
    <row r="7" ht="15"/>
    <row r="8" s="1" customFormat="1" ht="15.75" thickBot="1"/>
    <row r="9" spans="1:6" s="5" customFormat="1" ht="45">
      <c r="A9" s="2" t="s">
        <v>0</v>
      </c>
      <c r="B9" s="3" t="s">
        <v>21</v>
      </c>
      <c r="C9" s="3" t="s">
        <v>1</v>
      </c>
      <c r="D9" s="3" t="s">
        <v>22</v>
      </c>
      <c r="E9" s="3" t="s">
        <v>23</v>
      </c>
      <c r="F9" s="4" t="s">
        <v>20</v>
      </c>
    </row>
    <row r="10" spans="1:7" ht="15.75">
      <c r="A10" s="6">
        <v>1</v>
      </c>
      <c r="B10" s="7">
        <v>-0.00836</v>
      </c>
      <c r="C10" s="7">
        <v>0.02387</v>
      </c>
      <c r="D10" s="7">
        <v>-40.06456</v>
      </c>
      <c r="E10" s="7">
        <v>-94.13433</v>
      </c>
      <c r="F10" s="8">
        <v>-0.46479</v>
      </c>
      <c r="G10" s="9"/>
    </row>
    <row r="11" spans="1:7" ht="15.75">
      <c r="A11" s="6">
        <v>2</v>
      </c>
      <c r="B11" s="7">
        <v>-0.0083</v>
      </c>
      <c r="C11" s="7">
        <v>0.02426</v>
      </c>
      <c r="D11" s="7">
        <v>-40.06511</v>
      </c>
      <c r="E11" s="7">
        <v>-94.13315</v>
      </c>
      <c r="F11" s="8">
        <v>-0.46374</v>
      </c>
      <c r="G11" s="9"/>
    </row>
    <row r="12" spans="1:7" ht="15.75">
      <c r="A12" s="6">
        <v>3</v>
      </c>
      <c r="B12" s="7">
        <v>-0.00816</v>
      </c>
      <c r="C12" s="7">
        <v>0.02216</v>
      </c>
      <c r="D12" s="7">
        <v>-40.06715</v>
      </c>
      <c r="E12" s="7">
        <v>-94.1331</v>
      </c>
      <c r="F12" s="8">
        <v>-0.46585</v>
      </c>
      <c r="G12" s="9"/>
    </row>
    <row r="13" spans="1:7" ht="15.75">
      <c r="A13" s="6">
        <v>4</v>
      </c>
      <c r="B13" s="7">
        <v>-0.00811</v>
      </c>
      <c r="C13" s="7">
        <v>0.0267</v>
      </c>
      <c r="D13" s="7">
        <v>-40.06193</v>
      </c>
      <c r="E13" s="7">
        <v>-94.13565</v>
      </c>
      <c r="F13" s="8">
        <v>-0.46259</v>
      </c>
      <c r="G13" s="9"/>
    </row>
    <row r="14" spans="1:7" ht="16.5" thickBot="1">
      <c r="A14" s="6">
        <v>5</v>
      </c>
      <c r="B14" s="7">
        <v>-0.00806</v>
      </c>
      <c r="C14" s="7">
        <v>0.02563</v>
      </c>
      <c r="D14" s="7">
        <v>-40.06269</v>
      </c>
      <c r="E14" s="7">
        <v>-94.1336</v>
      </c>
      <c r="F14" s="8">
        <v>-0.46327</v>
      </c>
      <c r="G14" s="9"/>
    </row>
    <row r="15" spans="1:6" ht="15.75" thickBot="1">
      <c r="A15" s="11" t="s">
        <v>2</v>
      </c>
      <c r="B15" s="34">
        <f>AVERAGE(B10:B14)</f>
        <v>-0.008198</v>
      </c>
      <c r="C15" s="34">
        <f>AVERAGE(C10:C14)</f>
        <v>0.024523999999999997</v>
      </c>
      <c r="D15" s="34">
        <f>AVERAGE(D10:D14)</f>
        <v>-40.064288</v>
      </c>
      <c r="E15" s="34">
        <f>AVERAGE(E10:E14)</f>
        <v>-94.133966</v>
      </c>
      <c r="F15" s="35">
        <f>AVERAGE(F10:F14)</f>
        <v>-0.464048</v>
      </c>
    </row>
    <row r="16" spans="1:6" ht="15.75" thickBot="1">
      <c r="A16" s="11" t="s">
        <v>3</v>
      </c>
      <c r="B16" s="34">
        <f>MAX(B10:B14)-MIN(B10:B14)</f>
        <v>0.0002999999999999999</v>
      </c>
      <c r="C16" s="34">
        <f>MAX(C10:C14)-MIN(C10:C14)</f>
        <v>0.004540000000000002</v>
      </c>
      <c r="D16" s="34">
        <f>MAX(D10:D14)-MIN(D10:D14)</f>
        <v>0.005220000000001335</v>
      </c>
      <c r="E16" s="34">
        <f>MAX(E10:E14)-MIN(E10:E14)</f>
        <v>0.002549999999999386</v>
      </c>
      <c r="F16" s="35">
        <f>MAX(F10:F14)-MIN(F10:F14)</f>
        <v>0.003259999999999985</v>
      </c>
    </row>
    <row r="17" spans="1:6" ht="15.75" thickBot="1">
      <c r="A17" s="11" t="s">
        <v>4</v>
      </c>
      <c r="B17" s="34">
        <f>STDEV(B10:B14)</f>
        <v>0.00012735776379946382</v>
      </c>
      <c r="C17" s="34">
        <f>STDEV(C10:C14)</f>
        <v>0.001735231972964999</v>
      </c>
      <c r="D17" s="34">
        <f>STDEV(D10:D14)</f>
        <v>0.0020648535056989274</v>
      </c>
      <c r="E17" s="34">
        <f>STDEV(E10:E14)</f>
        <v>0.0010627934888771161</v>
      </c>
      <c r="F17" s="35">
        <f>STDEV(F10:F14)</f>
        <v>0.001286825551502602</v>
      </c>
    </row>
    <row r="18" ht="15.75" thickBot="1"/>
    <row r="19" spans="1:6" ht="15.75">
      <c r="A19" s="12" t="s">
        <v>5</v>
      </c>
      <c r="B19" s="13" t="s">
        <v>6</v>
      </c>
      <c r="C19" s="13" t="s">
        <v>7</v>
      </c>
      <c r="D19" s="13" t="s">
        <v>8</v>
      </c>
      <c r="E19" s="13" t="s">
        <v>9</v>
      </c>
      <c r="F19" s="14" t="s">
        <v>10</v>
      </c>
    </row>
    <row r="20" spans="1:6" ht="15.75">
      <c r="A20" s="6">
        <v>1</v>
      </c>
      <c r="B20" s="7">
        <v>0.00354</v>
      </c>
      <c r="C20" s="7">
        <v>12.68392</v>
      </c>
      <c r="D20" s="7">
        <v>94.22146</v>
      </c>
      <c r="E20" s="7">
        <v>102.3268</v>
      </c>
      <c r="F20" s="8">
        <v>-38.55785</v>
      </c>
    </row>
    <row r="21" spans="1:6" ht="15.75">
      <c r="A21" s="6">
        <v>2</v>
      </c>
      <c r="B21" s="7">
        <v>0.00354</v>
      </c>
      <c r="C21" s="7">
        <v>12.68391</v>
      </c>
      <c r="D21" s="7">
        <v>94.22011</v>
      </c>
      <c r="E21" s="7">
        <v>102.32889</v>
      </c>
      <c r="F21" s="8">
        <v>-38.56008</v>
      </c>
    </row>
    <row r="22" spans="1:6" ht="15.75">
      <c r="A22" s="6">
        <v>3</v>
      </c>
      <c r="B22" s="7">
        <v>0.00356</v>
      </c>
      <c r="C22" s="7">
        <v>12.68395</v>
      </c>
      <c r="D22" s="7">
        <v>94.22041</v>
      </c>
      <c r="E22" s="7">
        <v>102.32699</v>
      </c>
      <c r="F22" s="8">
        <v>-38.55873</v>
      </c>
    </row>
    <row r="23" spans="1:6" ht="15.75">
      <c r="A23" s="6">
        <v>4</v>
      </c>
      <c r="B23" s="7">
        <v>0.00355</v>
      </c>
      <c r="C23" s="7">
        <v>12.68422</v>
      </c>
      <c r="D23" s="7">
        <v>94.21775</v>
      </c>
      <c r="E23" s="7">
        <v>102.32743</v>
      </c>
      <c r="F23" s="8">
        <v>-38.56278</v>
      </c>
    </row>
    <row r="24" spans="1:6" ht="16.5" thickBot="1">
      <c r="A24" s="6">
        <v>5</v>
      </c>
      <c r="B24" s="7">
        <v>0.00339</v>
      </c>
      <c r="C24" s="7">
        <v>12.68426</v>
      </c>
      <c r="D24" s="7">
        <v>94.2179</v>
      </c>
      <c r="E24" s="7">
        <v>102.32774</v>
      </c>
      <c r="F24" s="8">
        <v>-38.56193</v>
      </c>
    </row>
    <row r="25" spans="1:6" ht="15.75" thickBot="1">
      <c r="A25" s="11" t="s">
        <v>11</v>
      </c>
      <c r="B25" s="34">
        <f>AVERAGE(B20:B24)</f>
        <v>0.0035160000000000005</v>
      </c>
      <c r="C25" s="34">
        <f>AVERAGE(C20:C24)</f>
        <v>12.684051999999998</v>
      </c>
      <c r="D25" s="34">
        <f>AVERAGE(D20:D24)</f>
        <v>94.219526</v>
      </c>
      <c r="E25" s="34">
        <f>AVERAGE(E20:E24)</f>
        <v>102.32757</v>
      </c>
      <c r="F25" s="35">
        <f>AVERAGE(F20:F24)</f>
        <v>-38.560274</v>
      </c>
    </row>
    <row r="26" spans="1:6" ht="15.75" thickBot="1">
      <c r="A26" s="11" t="s">
        <v>3</v>
      </c>
      <c r="B26" s="34">
        <f>ABS(MAX(B20:B24)-MIN(B20:B24))</f>
        <v>0.00017</v>
      </c>
      <c r="C26" s="34">
        <f>ABS(MAX(C20:C24)-MIN(C20:C24))</f>
        <v>0.00035000000000096065</v>
      </c>
      <c r="D26" s="34">
        <f>ABS(MAX(D20:D24)-MIN(D20:D24))</f>
        <v>0.0037099999999981037</v>
      </c>
      <c r="E26" s="34">
        <f>ABS(MAX(E20:E24)-MIN(E20:E24))</f>
        <v>0.0020899999999954844</v>
      </c>
      <c r="F26" s="35">
        <f>ABS(MAX(F20:F24)-MIN(F20:F24))</f>
        <v>0.00492999999999455</v>
      </c>
    </row>
    <row r="27" spans="1:6" ht="15.75" thickBot="1">
      <c r="A27" s="11" t="s">
        <v>4</v>
      </c>
      <c r="B27" s="34">
        <f>STDEV(B20:B24)</f>
        <v>7.09224929059887E-05</v>
      </c>
      <c r="C27" s="34">
        <f>STDEV(C20:C24)</f>
        <v>0.00017282939564800014</v>
      </c>
      <c r="D27" s="34">
        <f>STDEV(D20:D24)</f>
        <v>0.0016325532150590605</v>
      </c>
      <c r="E27" s="34">
        <f>STDEV(E20:E24)</f>
        <v>0.0008246514415194213</v>
      </c>
      <c r="F27" s="35">
        <f>STDEV(F20:F24)</f>
        <v>0.0020808483846721914</v>
      </c>
    </row>
    <row r="28" spans="1:6" ht="15.75" thickBot="1">
      <c r="A28" s="15"/>
      <c r="B28" s="16"/>
      <c r="C28" s="16"/>
      <c r="D28" s="16"/>
      <c r="E28" s="16"/>
      <c r="F28" s="16"/>
    </row>
    <row r="29" spans="1:6" ht="15.75">
      <c r="A29" s="12" t="s">
        <v>12</v>
      </c>
      <c r="B29" s="13" t="s">
        <v>6</v>
      </c>
      <c r="C29" s="13" t="s">
        <v>7</v>
      </c>
      <c r="D29" s="13" t="s">
        <v>8</v>
      </c>
      <c r="E29" s="13" t="s">
        <v>9</v>
      </c>
      <c r="F29" s="14" t="s">
        <v>10</v>
      </c>
    </row>
    <row r="30" spans="1:6" ht="15.75">
      <c r="A30" s="6">
        <v>1</v>
      </c>
      <c r="B30" s="7">
        <v>0.00387</v>
      </c>
      <c r="C30" s="7">
        <v>12.69013</v>
      </c>
      <c r="D30" s="7">
        <v>-94.64958</v>
      </c>
      <c r="E30" s="7">
        <v>102.80304</v>
      </c>
      <c r="F30" s="8">
        <v>-38.05744</v>
      </c>
    </row>
    <row r="31" spans="1:6" ht="15.75">
      <c r="A31" s="6">
        <v>2</v>
      </c>
      <c r="B31" s="7">
        <v>0.00404</v>
      </c>
      <c r="C31" s="7">
        <v>12.69007</v>
      </c>
      <c r="D31" s="7">
        <v>-94.651</v>
      </c>
      <c r="E31" s="7">
        <v>102.80135</v>
      </c>
      <c r="F31" s="8">
        <v>-38.05426</v>
      </c>
    </row>
    <row r="32" spans="1:6" ht="15.75">
      <c r="A32" s="6">
        <v>3</v>
      </c>
      <c r="B32" s="7">
        <v>0.00409</v>
      </c>
      <c r="C32" s="7">
        <v>12.69038</v>
      </c>
      <c r="D32" s="7">
        <v>-94.65064</v>
      </c>
      <c r="E32" s="7">
        <v>102.8014</v>
      </c>
      <c r="F32" s="8">
        <v>-38.05462</v>
      </c>
    </row>
    <row r="33" spans="1:6" ht="15.75">
      <c r="A33" s="6">
        <v>4</v>
      </c>
      <c r="B33" s="7">
        <v>0.00406</v>
      </c>
      <c r="C33" s="7">
        <v>12.69031</v>
      </c>
      <c r="D33" s="7">
        <v>-94.65339</v>
      </c>
      <c r="E33" s="7">
        <v>102.79953</v>
      </c>
      <c r="F33" s="8">
        <v>-38.05017</v>
      </c>
    </row>
    <row r="34" spans="1:6" ht="16.5" thickBot="1">
      <c r="A34" s="6">
        <v>5</v>
      </c>
      <c r="B34" s="7">
        <v>0.00421</v>
      </c>
      <c r="C34" s="7">
        <v>12.69022</v>
      </c>
      <c r="D34" s="7">
        <v>-94.65327</v>
      </c>
      <c r="E34" s="7">
        <v>102.79975</v>
      </c>
      <c r="F34" s="8">
        <v>-38.05014</v>
      </c>
    </row>
    <row r="35" spans="1:6" ht="16.5" thickBot="1">
      <c r="A35" s="17" t="s">
        <v>11</v>
      </c>
      <c r="B35" s="34">
        <f>AVERAGE(B30:B34)</f>
        <v>0.004054</v>
      </c>
      <c r="C35" s="34">
        <f>AVERAGE(C30:C34)</f>
        <v>12.690222</v>
      </c>
      <c r="D35" s="34">
        <f>AVERAGE(D30:D34)</f>
        <v>-94.651576</v>
      </c>
      <c r="E35" s="34">
        <f>AVERAGE(E30:E34)</f>
        <v>102.80101400000001</v>
      </c>
      <c r="F35" s="35">
        <f>AVERAGE(F30:F34)</f>
        <v>-38.053326</v>
      </c>
    </row>
    <row r="36" spans="1:6" ht="16.5" thickBot="1">
      <c r="A36" s="17" t="s">
        <v>3</v>
      </c>
      <c r="B36" s="34">
        <f>ABS(MAX(B30:B34)-MIN(B30:B34))</f>
        <v>0.00034</v>
      </c>
      <c r="C36" s="34">
        <f>ABS(MAX(C30:C34)-MIN(C30:C34))</f>
        <v>0.00030999999999892225</v>
      </c>
      <c r="D36" s="34">
        <f>ABS(MAX(D30:D34)-MIN(D30:D34))</f>
        <v>0.0038100000000014234</v>
      </c>
      <c r="E36" s="34">
        <f>ABS(MAX(E30:E34)-MIN(E30:E34))</f>
        <v>0.0035099999999914644</v>
      </c>
      <c r="F36" s="35">
        <f>ABS(MAX(F30:F34)-MIN(F30:F34))</f>
        <v>0.00730000000000075</v>
      </c>
    </row>
    <row r="37" spans="1:6" ht="16.5" thickBot="1">
      <c r="A37" s="17" t="s">
        <v>4</v>
      </c>
      <c r="B37" s="34">
        <f>STDEV(B30:B34)</f>
        <v>0.0001221883791528474</v>
      </c>
      <c r="C37" s="34">
        <f>STDEV(C30:C34)</f>
        <v>0.00012676750372208565</v>
      </c>
      <c r="D37" s="34">
        <f>STDEV(D30:D34)</f>
        <v>0.0016846453632766917</v>
      </c>
      <c r="E37" s="34">
        <f>STDEV(E30:E34)</f>
        <v>0.001428856185902087</v>
      </c>
      <c r="F37" s="35">
        <f>STDEV(F30:F34)</f>
        <v>0.0031457399765394615</v>
      </c>
    </row>
    <row r="38" spans="1:6" ht="15.75" thickBot="1">
      <c r="A38" s="15"/>
      <c r="B38" s="16"/>
      <c r="C38" s="16"/>
      <c r="D38" s="16"/>
      <c r="E38" s="16"/>
      <c r="F38" s="16"/>
    </row>
    <row r="39" spans="1:6" ht="15.75">
      <c r="A39" s="12" t="s">
        <v>13</v>
      </c>
      <c r="B39" s="13" t="s">
        <v>6</v>
      </c>
      <c r="C39" s="13" t="s">
        <v>7</v>
      </c>
      <c r="D39" s="13" t="s">
        <v>8</v>
      </c>
      <c r="E39" s="13" t="s">
        <v>9</v>
      </c>
      <c r="F39" s="14" t="s">
        <v>10</v>
      </c>
    </row>
    <row r="40" spans="1:6" ht="15.75">
      <c r="A40" s="6">
        <v>1</v>
      </c>
      <c r="B40" s="7">
        <v>0.00119</v>
      </c>
      <c r="C40" s="7">
        <v>12.68231</v>
      </c>
      <c r="D40" s="7">
        <v>-51.24842</v>
      </c>
      <c r="E40" s="7">
        <v>102.42233</v>
      </c>
      <c r="F40" s="8">
        <v>67.66661</v>
      </c>
    </row>
    <row r="41" spans="1:6" ht="15.75">
      <c r="A41" s="6">
        <v>2</v>
      </c>
      <c r="B41" s="7">
        <v>0.00112</v>
      </c>
      <c r="C41" s="7">
        <v>12.6822</v>
      </c>
      <c r="D41" s="7">
        <v>-51.24679</v>
      </c>
      <c r="E41" s="7">
        <v>102.42396</v>
      </c>
      <c r="F41" s="8">
        <v>67.66863</v>
      </c>
    </row>
    <row r="42" spans="1:6" ht="15.75">
      <c r="A42" s="6">
        <v>3</v>
      </c>
      <c r="B42" s="7">
        <v>0.00108</v>
      </c>
      <c r="C42" s="7">
        <v>12.68242</v>
      </c>
      <c r="D42" s="7">
        <v>-51.24749</v>
      </c>
      <c r="E42" s="7">
        <v>102.42391</v>
      </c>
      <c r="F42" s="8">
        <v>67.66818</v>
      </c>
    </row>
    <row r="43" spans="1:6" ht="15.75">
      <c r="A43" s="6">
        <v>4</v>
      </c>
      <c r="B43" s="7">
        <v>0.00129</v>
      </c>
      <c r="C43" s="7">
        <v>12.68218</v>
      </c>
      <c r="D43" s="7">
        <v>-51.24542</v>
      </c>
      <c r="E43" s="7">
        <v>102.42405</v>
      </c>
      <c r="F43" s="8">
        <v>67.6707</v>
      </c>
    </row>
    <row r="44" spans="1:6" ht="16.5" thickBot="1">
      <c r="A44" s="6">
        <v>5</v>
      </c>
      <c r="B44" s="7">
        <v>0.00107</v>
      </c>
      <c r="C44" s="7">
        <v>12.68213</v>
      </c>
      <c r="D44" s="7">
        <v>-51.24556</v>
      </c>
      <c r="E44" s="7">
        <v>102.42409</v>
      </c>
      <c r="F44" s="8">
        <v>67.67102</v>
      </c>
    </row>
    <row r="45" spans="1:6" ht="15.75" thickBot="1">
      <c r="A45" s="11" t="s">
        <v>11</v>
      </c>
      <c r="B45" s="34">
        <f>AVERAGE(B40:B44)</f>
        <v>0.00115</v>
      </c>
      <c r="C45" s="34">
        <f>AVERAGE(C40:C44)</f>
        <v>12.682248000000001</v>
      </c>
      <c r="D45" s="34">
        <f>AVERAGE(D40:D44)</f>
        <v>-51.246736</v>
      </c>
      <c r="E45" s="34">
        <f>AVERAGE(E40:E44)</f>
        <v>102.42366799999999</v>
      </c>
      <c r="F45" s="35">
        <f>AVERAGE(F40:F44)</f>
        <v>67.669028</v>
      </c>
    </row>
    <row r="46" spans="1:6" ht="15.75" thickBot="1">
      <c r="A46" s="11" t="s">
        <v>3</v>
      </c>
      <c r="B46" s="34">
        <f>ABS(MAX(B40:B44)-MIN(B40:B44))</f>
        <v>0.00021999999999999993</v>
      </c>
      <c r="C46" s="34">
        <f>ABS(MAX(C40:C44)-MIN(C40:C44))</f>
        <v>0.0002899999999996794</v>
      </c>
      <c r="D46" s="34">
        <f>ABS(MAX(D40:D44)-MIN(D40:D44))</f>
        <v>0.0030000000000001137</v>
      </c>
      <c r="E46" s="34">
        <f>ABS(MAX(E40:E44)-MIN(E40:E44))</f>
        <v>0.0017600000000044247</v>
      </c>
      <c r="F46" s="35">
        <f>ABS(MAX(F40:F44)-MIN(F40:F44))</f>
        <v>0.00440999999999292</v>
      </c>
    </row>
    <row r="47" spans="1:6" ht="15.75" thickBot="1">
      <c r="A47" s="11" t="s">
        <v>4</v>
      </c>
      <c r="B47" s="34">
        <f>STDEV(B40:B44)</f>
        <v>9.137833441248531E-05</v>
      </c>
      <c r="C47" s="34">
        <f>STDEV(C40:C44)</f>
        <v>0.00011649034294717874</v>
      </c>
      <c r="D47" s="34">
        <f>STDEV(D40:D44)</f>
        <v>0.0012769220806304674</v>
      </c>
      <c r="E47" s="34">
        <f>STDEV(E40:E44)</f>
        <v>0.0007513454598243241</v>
      </c>
      <c r="F47" s="35">
        <f>STDEV(F40:F44)</f>
        <v>0.001836292460363371</v>
      </c>
    </row>
    <row r="48" spans="1:6" ht="15.75" thickBot="1">
      <c r="A48" s="15"/>
      <c r="B48" s="16"/>
      <c r="C48" s="16"/>
      <c r="D48" s="16"/>
      <c r="E48" s="16"/>
      <c r="F48" s="16"/>
    </row>
    <row r="49" spans="1:6" ht="15.75">
      <c r="A49" s="12" t="s">
        <v>14</v>
      </c>
      <c r="B49" s="13" t="s">
        <v>6</v>
      </c>
      <c r="C49" s="13" t="s">
        <v>7</v>
      </c>
      <c r="D49" s="13" t="s">
        <v>8</v>
      </c>
      <c r="E49" s="13" t="s">
        <v>9</v>
      </c>
      <c r="F49" s="14" t="s">
        <v>10</v>
      </c>
    </row>
    <row r="50" spans="1:6" ht="15.75">
      <c r="A50" s="6">
        <v>1</v>
      </c>
      <c r="B50" s="7">
        <v>0.00498</v>
      </c>
      <c r="C50" s="7">
        <v>12.65313</v>
      </c>
      <c r="D50" s="7">
        <v>51.34137</v>
      </c>
      <c r="E50" s="7">
        <v>102.19656</v>
      </c>
      <c r="F50" s="8">
        <v>67.3978</v>
      </c>
    </row>
    <row r="51" spans="1:6" ht="15.75">
      <c r="A51" s="6">
        <v>2</v>
      </c>
      <c r="B51" s="7">
        <v>0.00491</v>
      </c>
      <c r="C51" s="7">
        <v>12.65306</v>
      </c>
      <c r="D51" s="7">
        <v>51.34305</v>
      </c>
      <c r="E51" s="7">
        <v>102.19783</v>
      </c>
      <c r="F51" s="8">
        <v>67.39686</v>
      </c>
    </row>
    <row r="52" spans="1:6" ht="15.75">
      <c r="A52" s="6">
        <v>3</v>
      </c>
      <c r="B52" s="7">
        <v>0.00501</v>
      </c>
      <c r="C52" s="7">
        <v>12.65303</v>
      </c>
      <c r="D52" s="7">
        <v>51.34214</v>
      </c>
      <c r="E52" s="7">
        <v>102.19702</v>
      </c>
      <c r="F52" s="8">
        <v>67.39737</v>
      </c>
    </row>
    <row r="53" spans="1:6" ht="15.75">
      <c r="A53" s="6">
        <v>4</v>
      </c>
      <c r="B53" s="7">
        <v>0.00492</v>
      </c>
      <c r="C53" s="7">
        <v>12.65361</v>
      </c>
      <c r="D53" s="7">
        <v>51.34415</v>
      </c>
      <c r="E53" s="7">
        <v>102.19817</v>
      </c>
      <c r="F53" s="8">
        <v>67.39481</v>
      </c>
    </row>
    <row r="54" spans="1:6" ht="16.5" thickBot="1">
      <c r="A54" s="6">
        <v>5</v>
      </c>
      <c r="B54" s="7">
        <v>0.00496</v>
      </c>
      <c r="C54" s="7">
        <v>12.65319</v>
      </c>
      <c r="D54" s="7">
        <v>51.344</v>
      </c>
      <c r="E54" s="7">
        <v>102.19828</v>
      </c>
      <c r="F54" s="8">
        <v>67.39558</v>
      </c>
    </row>
    <row r="55" spans="1:6" ht="15.75" thickBot="1">
      <c r="A55" s="11" t="s">
        <v>11</v>
      </c>
      <c r="B55" s="34">
        <f>AVERAGE(B50:B54)</f>
        <v>0.004956</v>
      </c>
      <c r="C55" s="34">
        <f>AVERAGE(C50:C54)</f>
        <v>12.653204</v>
      </c>
      <c r="D55" s="34">
        <f>AVERAGE(D50:D54)</f>
        <v>51.342941999999994</v>
      </c>
      <c r="E55" s="34">
        <f>AVERAGE(E50:E54)</f>
        <v>102.19757200000001</v>
      </c>
      <c r="F55" s="35">
        <f>AVERAGE(F50:F54)</f>
        <v>67.39648400000002</v>
      </c>
    </row>
    <row r="56" spans="1:6" ht="15.75" thickBot="1">
      <c r="A56" s="11" t="s">
        <v>3</v>
      </c>
      <c r="B56" s="34">
        <f>ABS(MAX(B50:B54)-MIN(B50:B54))</f>
        <v>9.99999999999994E-05</v>
      </c>
      <c r="C56" s="34">
        <f>ABS(MAX(C50:C54)-MIN(C50:C54))</f>
        <v>0.0005800000000011352</v>
      </c>
      <c r="D56" s="34">
        <f>ABS(MAX(D50:D54)-MIN(D50:D54))</f>
        <v>0.002780000000001337</v>
      </c>
      <c r="E56" s="34">
        <f>ABS(MAX(E50:E54)-MIN(E50:E54))</f>
        <v>0.0017199999999917281</v>
      </c>
      <c r="F56" s="35">
        <f>ABS(MAX(F50:F54)-MIN(F50:F54))</f>
        <v>0.0029899999999969396</v>
      </c>
    </row>
    <row r="57" spans="1:6" ht="15.75" thickBot="1">
      <c r="A57" s="11" t="s">
        <v>4</v>
      </c>
      <c r="B57" s="34">
        <f>STDEV(B50:B54)</f>
        <v>4.159326868617069E-05</v>
      </c>
      <c r="C57" s="34">
        <f>STDEV(C50:C54)</f>
        <v>0.00023532955615502248</v>
      </c>
      <c r="D57" s="34">
        <f>STDEV(D50:D54)</f>
        <v>0.0011942235971548734</v>
      </c>
      <c r="E57" s="34">
        <f>STDEV(E50:E54)</f>
        <v>0.0007507129944250268</v>
      </c>
      <c r="F57" s="35">
        <f>STDEV(F50:F54)</f>
        <v>0.001252768933202531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dcterms:created xsi:type="dcterms:W3CDTF">2008-02-25T18:21:48Z</dcterms:created>
  <dcterms:modified xsi:type="dcterms:W3CDTF">2008-02-25T22:26:47Z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