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1"/>
  </bookViews>
  <sheets>
    <sheet name="All collected psi data" sheetId="1" r:id="rId1"/>
    <sheet name="@ 100 psi" sheetId="2" r:id="rId2"/>
    <sheet name="@ 90 psi" sheetId="3" r:id="rId3"/>
    <sheet name="@ 80 psi" sheetId="4" r:id="rId4"/>
  </sheets>
  <definedNames/>
  <calcPr fullCalcOnLoad="1"/>
</workbook>
</file>

<file path=xl/comments1.xml><?xml version="1.0" encoding="utf-8"?>
<comments xmlns="http://schemas.openxmlformats.org/spreadsheetml/2006/main">
  <authors>
    <author>kcaban</author>
  </authors>
  <commentList>
    <comment ref="B2" authorId="0">
      <text>
        <r>
          <rPr>
            <b/>
            <sz val="8"/>
            <rFont val="Tahoma"/>
            <family val="0"/>
          </rPr>
          <t>kcaban:</t>
        </r>
        <r>
          <rPr>
            <sz val="8"/>
            <rFont val="Tahoma"/>
            <family val="0"/>
          </rPr>
          <t xml:space="preserve">
X- position of card to the bench csy (symmetry axis that runs in the Y direction)</t>
        </r>
      </text>
    </comment>
    <comment ref="C2" authorId="0">
      <text>
        <r>
          <rPr>
            <b/>
            <sz val="8"/>
            <rFont val="Tahoma"/>
            <family val="0"/>
          </rPr>
          <t>kcaban:</t>
        </r>
        <r>
          <rPr>
            <sz val="8"/>
            <rFont val="Tahoma"/>
            <family val="0"/>
          </rPr>
          <t xml:space="preserve">
The intersection of the left side of the card and the bottom of the card (lower left hand corner of the card's "X" value</t>
        </r>
      </text>
    </comment>
    <comment ref="D2" authorId="0">
      <text>
        <r>
          <rPr>
            <b/>
            <sz val="8"/>
            <rFont val="Tahoma"/>
            <family val="0"/>
          </rPr>
          <t>kcaban:</t>
        </r>
        <r>
          <rPr>
            <sz val="8"/>
            <rFont val="Tahoma"/>
            <family val="0"/>
          </rPr>
          <t xml:space="preserve">
The intersection of the left side of the card and the bottom of the card (lower left hand corner of the card's "Y" value</t>
        </r>
      </text>
    </comment>
    <comment ref="E2" authorId="0">
      <text>
        <r>
          <rPr>
            <b/>
            <sz val="8"/>
            <rFont val="Tahoma"/>
            <family val="0"/>
          </rPr>
          <t>kcaban:</t>
        </r>
        <r>
          <rPr>
            <sz val="8"/>
            <rFont val="Tahoma"/>
            <family val="0"/>
          </rPr>
          <t xml:space="preserve">
X- position of wirecard holder in the bench csy (symmetry axis that runs in the Y direction)</t>
        </r>
      </text>
    </comment>
  </commentList>
</comments>
</file>

<file path=xl/comments2.xml><?xml version="1.0" encoding="utf-8"?>
<comments xmlns="http://schemas.openxmlformats.org/spreadsheetml/2006/main">
  <authors>
    <author>kcaban</author>
  </authors>
  <commentList>
    <comment ref="C14" authorId="0">
      <text>
        <r>
          <rPr>
            <b/>
            <sz val="8"/>
            <rFont val="Tahoma"/>
            <family val="0"/>
          </rPr>
          <t>kcaban:</t>
        </r>
        <r>
          <rPr>
            <sz val="8"/>
            <rFont val="Tahoma"/>
            <family val="0"/>
          </rPr>
          <t xml:space="preserve">
X- position of card to the bench csy (symmetry axis that runs in the Y direction)</t>
        </r>
      </text>
    </comment>
    <comment ref="E14" authorId="0">
      <text>
        <r>
          <rPr>
            <b/>
            <sz val="8"/>
            <rFont val="Tahoma"/>
            <family val="0"/>
          </rPr>
          <t>kcaban:</t>
        </r>
        <r>
          <rPr>
            <sz val="8"/>
            <rFont val="Tahoma"/>
            <family val="0"/>
          </rPr>
          <t xml:space="preserve">
The intersection of the left side of the card and the bottom of the card (lower left hand corner of the card's "Y" value</t>
        </r>
      </text>
    </comment>
    <comment ref="D14" authorId="0">
      <text>
        <r>
          <rPr>
            <b/>
            <sz val="8"/>
            <rFont val="Tahoma"/>
            <family val="0"/>
          </rPr>
          <t>kcaban:</t>
        </r>
        <r>
          <rPr>
            <sz val="8"/>
            <rFont val="Tahoma"/>
            <family val="0"/>
          </rPr>
          <t xml:space="preserve">
The intersection of the left side of the card and the bottom of the card (lower left hand corner of the card's "X" value</t>
        </r>
      </text>
    </comment>
    <comment ref="F14" authorId="0">
      <text>
        <r>
          <rPr>
            <b/>
            <sz val="8"/>
            <rFont val="Tahoma"/>
            <family val="0"/>
          </rPr>
          <t>kcaban:</t>
        </r>
        <r>
          <rPr>
            <sz val="8"/>
            <rFont val="Tahoma"/>
            <family val="0"/>
          </rPr>
          <t xml:space="preserve">
X- position of wirecard holder in the bench csy (symmetry axis that runs in the Y direction)</t>
        </r>
      </text>
    </comment>
    <comment ref="B14" authorId="0">
      <text>
        <r>
          <rPr>
            <b/>
            <sz val="8"/>
            <rFont val="Tahoma"/>
            <family val="0"/>
          </rPr>
          <t>kcaban:</t>
        </r>
        <r>
          <rPr>
            <sz val="8"/>
            <rFont val="Tahoma"/>
            <family val="0"/>
          </rPr>
          <t xml:space="preserve">
X- position of the flange of the BFW Assy in the bench csy</t>
        </r>
      </text>
    </comment>
  </commentList>
</comments>
</file>

<file path=xl/comments3.xml><?xml version="1.0" encoding="utf-8"?>
<comments xmlns="http://schemas.openxmlformats.org/spreadsheetml/2006/main">
  <authors>
    <author>kcaban</author>
  </authors>
  <commentList>
    <comment ref="B14" authorId="0">
      <text>
        <r>
          <rPr>
            <b/>
            <sz val="8"/>
            <rFont val="Tahoma"/>
            <family val="0"/>
          </rPr>
          <t>kcaban:</t>
        </r>
        <r>
          <rPr>
            <sz val="8"/>
            <rFont val="Tahoma"/>
            <family val="0"/>
          </rPr>
          <t xml:space="preserve">
X- position of the flange of the BFW Assy in the bench csy</t>
        </r>
      </text>
    </comment>
    <comment ref="C14" authorId="0">
      <text>
        <r>
          <rPr>
            <b/>
            <sz val="8"/>
            <rFont val="Tahoma"/>
            <family val="0"/>
          </rPr>
          <t>kcaban:</t>
        </r>
        <r>
          <rPr>
            <sz val="8"/>
            <rFont val="Tahoma"/>
            <family val="0"/>
          </rPr>
          <t xml:space="preserve">
X- position of card to the bench csy (symmetry axis that runs in the Y direction)</t>
        </r>
      </text>
    </comment>
    <comment ref="D14" authorId="0">
      <text>
        <r>
          <rPr>
            <b/>
            <sz val="8"/>
            <rFont val="Tahoma"/>
            <family val="0"/>
          </rPr>
          <t>kcaban:</t>
        </r>
        <r>
          <rPr>
            <sz val="8"/>
            <rFont val="Tahoma"/>
            <family val="0"/>
          </rPr>
          <t xml:space="preserve">
The intersection of the left side of the card and the bottom of the card (lower left hand corner of the card's "X" value</t>
        </r>
      </text>
    </comment>
    <comment ref="E14" authorId="0">
      <text>
        <r>
          <rPr>
            <b/>
            <sz val="8"/>
            <rFont val="Tahoma"/>
            <family val="0"/>
          </rPr>
          <t>kcaban:</t>
        </r>
        <r>
          <rPr>
            <sz val="8"/>
            <rFont val="Tahoma"/>
            <family val="0"/>
          </rPr>
          <t xml:space="preserve">
The intersection of the left side of the card and the bottom of the card (lower left hand corner of the card's "Y" value</t>
        </r>
      </text>
    </comment>
    <comment ref="F14" authorId="0">
      <text>
        <r>
          <rPr>
            <b/>
            <sz val="8"/>
            <rFont val="Tahoma"/>
            <family val="0"/>
          </rPr>
          <t>kcaban:</t>
        </r>
        <r>
          <rPr>
            <sz val="8"/>
            <rFont val="Tahoma"/>
            <family val="0"/>
          </rPr>
          <t xml:space="preserve">
X- position of wirecard holder in the bench csy (symmetry axis that runs in the Y direction)</t>
        </r>
      </text>
    </comment>
  </commentList>
</comments>
</file>

<file path=xl/comments4.xml><?xml version="1.0" encoding="utf-8"?>
<comments xmlns="http://schemas.openxmlformats.org/spreadsheetml/2006/main">
  <authors>
    <author>kcaban</author>
  </authors>
  <commentList>
    <comment ref="B15" authorId="0">
      <text>
        <r>
          <rPr>
            <b/>
            <sz val="8"/>
            <rFont val="Tahoma"/>
            <family val="0"/>
          </rPr>
          <t>kcaban:</t>
        </r>
        <r>
          <rPr>
            <sz val="8"/>
            <rFont val="Tahoma"/>
            <family val="0"/>
          </rPr>
          <t xml:space="preserve">
X- position of the flange of the BFW Assy in the bench csy</t>
        </r>
      </text>
    </comment>
    <comment ref="C15" authorId="0">
      <text>
        <r>
          <rPr>
            <b/>
            <sz val="8"/>
            <rFont val="Tahoma"/>
            <family val="0"/>
          </rPr>
          <t>kcaban:</t>
        </r>
        <r>
          <rPr>
            <sz val="8"/>
            <rFont val="Tahoma"/>
            <family val="0"/>
          </rPr>
          <t xml:space="preserve">
X- position of card to the bench csy (symmetry axis that runs in the Y direction)</t>
        </r>
      </text>
    </comment>
    <comment ref="D15" authorId="0">
      <text>
        <r>
          <rPr>
            <b/>
            <sz val="8"/>
            <rFont val="Tahoma"/>
            <family val="0"/>
          </rPr>
          <t>kcaban:</t>
        </r>
        <r>
          <rPr>
            <sz val="8"/>
            <rFont val="Tahoma"/>
            <family val="0"/>
          </rPr>
          <t xml:space="preserve">
The intersection of the left side of the card and the bottom of the card (lower left hand corner of the card's "X" value</t>
        </r>
      </text>
    </comment>
    <comment ref="E15" authorId="0">
      <text>
        <r>
          <rPr>
            <b/>
            <sz val="8"/>
            <rFont val="Tahoma"/>
            <family val="0"/>
          </rPr>
          <t>kcaban:</t>
        </r>
        <r>
          <rPr>
            <sz val="8"/>
            <rFont val="Tahoma"/>
            <family val="0"/>
          </rPr>
          <t xml:space="preserve">
The intersection of the left side of the card and the bottom of the card (lower left hand corner of the card's "Y" value</t>
        </r>
      </text>
    </comment>
    <comment ref="F15" authorId="0">
      <text>
        <r>
          <rPr>
            <b/>
            <sz val="8"/>
            <rFont val="Tahoma"/>
            <family val="0"/>
          </rPr>
          <t>kcaban:</t>
        </r>
        <r>
          <rPr>
            <sz val="8"/>
            <rFont val="Tahoma"/>
            <family val="0"/>
          </rPr>
          <t xml:space="preserve">
X- position of wirecard holder in the bench csy (symmetry axis that runs in the Y direction)</t>
        </r>
      </text>
    </comment>
  </commentList>
</comments>
</file>

<file path=xl/sharedStrings.xml><?xml version="1.0" encoding="utf-8"?>
<sst xmlns="http://schemas.openxmlformats.org/spreadsheetml/2006/main" count="268" uniqueCount="46">
  <si>
    <t>Trial</t>
  </si>
  <si>
    <t>X-POS CARD</t>
  </si>
  <si>
    <t>AVG</t>
  </si>
  <si>
    <t>RANGE</t>
  </si>
  <si>
    <t>ST DEV</t>
  </si>
  <si>
    <t>TB 5</t>
  </si>
  <si>
    <t>FORM</t>
  </si>
  <si>
    <t>DIA</t>
  </si>
  <si>
    <t>X</t>
  </si>
  <si>
    <t>Y</t>
  </si>
  <si>
    <t>Z</t>
  </si>
  <si>
    <t>AVG.</t>
  </si>
  <si>
    <t>TB 6</t>
  </si>
  <si>
    <t>TB 7</t>
  </si>
  <si>
    <t>TB 8</t>
  </si>
  <si>
    <t xml:space="preserve">BFW </t>
  </si>
  <si>
    <t>01</t>
  </si>
  <si>
    <t>WC</t>
  </si>
  <si>
    <t>03</t>
  </si>
  <si>
    <t>Air (PSI)</t>
  </si>
  <si>
    <t>X-POS WC HOLDER</t>
  </si>
  <si>
    <t>X-POS FLANGE</t>
  </si>
  <si>
    <t>X-INTPT CARD</t>
  </si>
  <si>
    <t>Y-INTPT CARD</t>
  </si>
  <si>
    <t>Start Time</t>
  </si>
  <si>
    <t>1 @100</t>
  </si>
  <si>
    <t>2 @100</t>
  </si>
  <si>
    <t>3 @100</t>
  </si>
  <si>
    <t>4 @100</t>
  </si>
  <si>
    <t>5 @100</t>
  </si>
  <si>
    <t>average</t>
  </si>
  <si>
    <t>range</t>
  </si>
  <si>
    <t>st dev</t>
  </si>
  <si>
    <t>1 @ 90</t>
  </si>
  <si>
    <t>2 @ 90</t>
  </si>
  <si>
    <t>3 @ 90</t>
  </si>
  <si>
    <t>4 @ 90</t>
  </si>
  <si>
    <t>5 @ 90</t>
  </si>
  <si>
    <t>1 @ 80</t>
  </si>
  <si>
    <t>2 @ 80</t>
  </si>
  <si>
    <t>3 @ 80</t>
  </si>
  <si>
    <t>4 @ 80</t>
  </si>
  <si>
    <t>5 @ 80</t>
  </si>
  <si>
    <t>Max Range</t>
  </si>
  <si>
    <t xml:space="preserve">Y </t>
  </si>
  <si>
    <t>All TB's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</si>
</sst>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[$-409]dddd\,\ mmmm\ dd\,\ yyyy"/>
    <numFmt numFmtId="166" formatCode="mm/dd/yy;@"/>
    <numFmt numFmtId="167" formatCode="mmm\-yyyy"/>
    <numFmt numFmtId="168" formatCode="[$-409]h:mm:ss\ AM/PM"/>
    <numFmt numFmtId="169" formatCode="h:mm;@"/>
  </numFmts>
  <fonts count="2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2"/>
      <color indexed="9"/>
      <name val="Arial"/>
      <family val="0"/>
    </font>
    <font>
      <b/>
      <i/>
      <sz val="12"/>
      <color indexed="9"/>
      <name val="Arial"/>
      <family val="0"/>
    </font>
    <font>
      <sz val="12"/>
      <name val="Arial"/>
      <family val="0"/>
    </font>
    <font>
      <b/>
      <sz val="12"/>
      <color indexed="8"/>
      <name val="Arial"/>
      <family val="0"/>
    </font>
    <font>
      <sz val="12"/>
      <color indexed="18"/>
      <name val="Arial"/>
      <family val="0"/>
    </font>
    <font>
      <b/>
      <i/>
      <sz val="12"/>
      <color indexed="8"/>
      <name val="Arial"/>
      <family val="0"/>
    </font>
    <font>
      <b/>
      <sz val="12"/>
      <name val="Arial"/>
      <family val="2"/>
    </font>
    <font>
      <b/>
      <sz val="11"/>
      <color indexed="9"/>
      <name val="Arial"/>
      <family val="2"/>
    </font>
    <font>
      <b/>
      <sz val="12"/>
      <color indexed="1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2"/>
      <color indexed="18"/>
      <name val="Arial"/>
      <family val="2"/>
    </font>
    <font>
      <sz val="11"/>
      <color indexed="18"/>
      <name val="Arial"/>
      <family val="2"/>
    </font>
    <font>
      <b/>
      <i/>
      <sz val="10"/>
      <color indexed="9"/>
      <name val="Arial"/>
      <family val="0"/>
    </font>
    <font>
      <sz val="10"/>
      <color indexed="18"/>
      <name val="Arial"/>
      <family val="0"/>
    </font>
    <font>
      <b/>
      <sz val="10"/>
      <color indexed="8"/>
      <name val="Arial"/>
      <family val="0"/>
    </font>
    <font>
      <b/>
      <i/>
      <sz val="9"/>
      <color indexed="9"/>
      <name val="Arial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 horizontal="center" wrapText="1"/>
    </xf>
    <xf numFmtId="164" fontId="6" fillId="2" borderId="2" xfId="0" applyNumberFormat="1" applyFont="1" applyFill="1" applyBorder="1" applyAlignment="1">
      <alignment horizontal="center" wrapText="1"/>
    </xf>
    <xf numFmtId="164" fontId="6" fillId="2" borderId="3" xfId="0" applyNumberFormat="1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0" fontId="8" fillId="3" borderId="4" xfId="0" applyFont="1" applyFill="1" applyBorder="1" applyAlignment="1">
      <alignment horizontal="center"/>
    </xf>
    <xf numFmtId="164" fontId="9" fillId="3" borderId="0" xfId="0" applyNumberFormat="1" applyFont="1" applyFill="1" applyBorder="1" applyAlignment="1">
      <alignment horizontal="center"/>
    </xf>
    <xf numFmtId="164" fontId="9" fillId="3" borderId="5" xfId="0" applyNumberFormat="1" applyFont="1" applyFill="1" applyBorder="1" applyAlignment="1">
      <alignment horizontal="center"/>
    </xf>
    <xf numFmtId="166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10" fillId="4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64" fontId="6" fillId="2" borderId="3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5" fillId="5" borderId="7" xfId="0" applyFont="1" applyFill="1" applyBorder="1" applyAlignment="1">
      <alignment/>
    </xf>
    <xf numFmtId="49" fontId="13" fillId="6" borderId="8" xfId="0" applyNumberFormat="1" applyFont="1" applyFill="1" applyBorder="1" applyAlignment="1">
      <alignment horizontal="center"/>
    </xf>
    <xf numFmtId="0" fontId="12" fillId="5" borderId="4" xfId="0" applyFont="1" applyFill="1" applyBorder="1" applyAlignment="1">
      <alignment/>
    </xf>
    <xf numFmtId="49" fontId="13" fillId="6" borderId="5" xfId="0" applyNumberFormat="1" applyFont="1" applyFill="1" applyBorder="1" applyAlignment="1">
      <alignment horizontal="center"/>
    </xf>
    <xf numFmtId="0" fontId="5" fillId="5" borderId="9" xfId="0" applyFont="1" applyFill="1" applyBorder="1" applyAlignment="1">
      <alignment/>
    </xf>
    <xf numFmtId="0" fontId="13" fillId="6" borderId="10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169" fontId="17" fillId="6" borderId="5" xfId="0" applyNumberFormat="1" applyFont="1" applyFill="1" applyBorder="1" applyAlignment="1">
      <alignment horizontal="center"/>
    </xf>
    <xf numFmtId="0" fontId="11" fillId="6" borderId="4" xfId="0" applyFont="1" applyFill="1" applyBorder="1" applyAlignment="1">
      <alignment horizontal="center"/>
    </xf>
    <xf numFmtId="169" fontId="9" fillId="6" borderId="5" xfId="0" applyNumberFormat="1" applyFont="1" applyFill="1" applyBorder="1" applyAlignment="1">
      <alignment horizontal="center"/>
    </xf>
    <xf numFmtId="164" fontId="16" fillId="4" borderId="11" xfId="0" applyNumberFormat="1" applyFont="1" applyFill="1" applyBorder="1" applyAlignment="1">
      <alignment horizontal="center"/>
    </xf>
    <xf numFmtId="164" fontId="16" fillId="4" borderId="12" xfId="0" applyNumberFormat="1" applyFont="1" applyFill="1" applyBorder="1" applyAlignment="1">
      <alignment horizontal="center"/>
    </xf>
    <xf numFmtId="164" fontId="18" fillId="2" borderId="2" xfId="0" applyNumberFormat="1" applyFont="1" applyFill="1" applyBorder="1" applyAlignment="1">
      <alignment horizontal="center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19" fillId="3" borderId="0" xfId="0" applyNumberFormat="1" applyFont="1" applyFill="1" applyBorder="1" applyAlignment="1">
      <alignment/>
    </xf>
    <xf numFmtId="164" fontId="19" fillId="3" borderId="5" xfId="0" applyNumberFormat="1" applyFont="1" applyFill="1" applyBorder="1" applyAlignment="1">
      <alignment/>
    </xf>
    <xf numFmtId="0" fontId="19" fillId="2" borderId="1" xfId="0" applyFont="1" applyFill="1" applyBorder="1" applyAlignment="1">
      <alignment/>
    </xf>
    <xf numFmtId="0" fontId="20" fillId="3" borderId="4" xfId="0" applyFont="1" applyFill="1" applyBorder="1" applyAlignment="1">
      <alignment horizontal="left"/>
    </xf>
    <xf numFmtId="164" fontId="19" fillId="4" borderId="11" xfId="0" applyNumberFormat="1" applyFont="1" applyFill="1" applyBorder="1" applyAlignment="1">
      <alignment/>
    </xf>
    <xf numFmtId="164" fontId="19" fillId="4" borderId="12" xfId="0" applyNumberFormat="1" applyFont="1" applyFill="1" applyBorder="1" applyAlignment="1">
      <alignment/>
    </xf>
    <xf numFmtId="0" fontId="20" fillId="4" borderId="6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164" fontId="21" fillId="2" borderId="2" xfId="0" applyNumberFormat="1" applyFont="1" applyFill="1" applyBorder="1" applyAlignment="1">
      <alignment horizontal="right"/>
    </xf>
    <xf numFmtId="164" fontId="21" fillId="2" borderId="3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64" fontId="18" fillId="2" borderId="3" xfId="0" applyNumberFormat="1" applyFont="1" applyFill="1" applyBorder="1" applyAlignment="1">
      <alignment horizontal="center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1" fillId="7" borderId="4" xfId="0" applyFont="1" applyFill="1" applyBorder="1" applyAlignment="1">
      <alignment horizontal="center"/>
    </xf>
    <xf numFmtId="169" fontId="9" fillId="7" borderId="5" xfId="0" applyNumberFormat="1" applyFont="1" applyFill="1" applyBorder="1" applyAlignment="1">
      <alignment horizontal="center"/>
    </xf>
    <xf numFmtId="0" fontId="11" fillId="7" borderId="9" xfId="0" applyFont="1" applyFill="1" applyBorder="1" applyAlignment="1">
      <alignment horizontal="center"/>
    </xf>
    <xf numFmtId="169" fontId="9" fillId="7" borderId="10" xfId="0" applyNumberFormat="1" applyFont="1" applyFill="1" applyBorder="1" applyAlignment="1">
      <alignment horizontal="center"/>
    </xf>
    <xf numFmtId="166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00"/>
  <sheetViews>
    <sheetView workbookViewId="0" topLeftCell="A1">
      <selection activeCell="I4" sqref="I4"/>
    </sheetView>
  </sheetViews>
  <sheetFormatPr defaultColWidth="9.140625" defaultRowHeight="12.75"/>
  <cols>
    <col min="1" max="1" width="8.421875" style="36" bestFit="1" customWidth="1"/>
    <col min="2" max="2" width="9.140625" style="35" bestFit="1" customWidth="1"/>
    <col min="3" max="3" width="9.57421875" style="35" customWidth="1"/>
    <col min="4" max="4" width="9.140625" style="35" bestFit="1" customWidth="1"/>
    <col min="5" max="5" width="10.28125" style="35" bestFit="1" customWidth="1"/>
    <col min="6" max="6" width="9.140625" style="35" customWidth="1"/>
    <col min="7" max="16384" width="9.140625" style="36" customWidth="1"/>
  </cols>
  <sheetData>
    <row r="1" ht="13.5" thickBot="1"/>
    <row r="2" spans="1:6" s="50" customFormat="1" ht="38.25">
      <c r="A2" s="39"/>
      <c r="B2" s="34" t="s">
        <v>1</v>
      </c>
      <c r="C2" s="34" t="s">
        <v>22</v>
      </c>
      <c r="D2" s="34" t="s">
        <v>23</v>
      </c>
      <c r="E2" s="48" t="s">
        <v>20</v>
      </c>
      <c r="F2" s="49"/>
    </row>
    <row r="3" spans="1:5" ht="12.75">
      <c r="A3" s="40" t="s">
        <v>25</v>
      </c>
      <c r="B3" s="37">
        <f>'@ 100 psi'!C15</f>
        <v>0.02882</v>
      </c>
      <c r="C3" s="37">
        <f>'@ 100 psi'!D15</f>
        <v>-40.05796</v>
      </c>
      <c r="D3" s="37">
        <f>'@ 100 psi'!E15</f>
        <v>-94.12616</v>
      </c>
      <c r="E3" s="38">
        <f>'@ 100 psi'!F15</f>
        <v>-0.46034</v>
      </c>
    </row>
    <row r="4" spans="1:5" ht="12.75">
      <c r="A4" s="40" t="s">
        <v>26</v>
      </c>
      <c r="B4" s="37">
        <f>'@ 100 psi'!C21</f>
        <v>0.02907</v>
      </c>
      <c r="C4" s="37">
        <f>'@ 100 psi'!D21</f>
        <v>-40.05646</v>
      </c>
      <c r="D4" s="37">
        <f>'@ 100 psi'!E21</f>
        <v>-94.12888</v>
      </c>
      <c r="E4" s="38">
        <f>'@ 100 psi'!F21</f>
        <v>-0.46021</v>
      </c>
    </row>
    <row r="5" spans="1:5" ht="12.75">
      <c r="A5" s="40" t="s">
        <v>27</v>
      </c>
      <c r="B5" s="37">
        <f>'@ 100 psi'!C22</f>
        <v>0.0351</v>
      </c>
      <c r="C5" s="37">
        <f>'@ 100 psi'!D22</f>
        <v>-40.04931</v>
      </c>
      <c r="D5" s="37">
        <f>'@ 100 psi'!E22</f>
        <v>-94.12776</v>
      </c>
      <c r="E5" s="38">
        <f>'@ 100 psi'!F22</f>
        <v>-0.45625</v>
      </c>
    </row>
    <row r="6" spans="1:5" ht="12.75">
      <c r="A6" s="40" t="s">
        <v>28</v>
      </c>
      <c r="B6" s="37">
        <f>'@ 100 psi'!C23</f>
        <v>0.03128</v>
      </c>
      <c r="C6" s="37">
        <f>'@ 100 psi'!D23</f>
        <v>-40.05392</v>
      </c>
      <c r="D6" s="37">
        <f>'@ 100 psi'!E23</f>
        <v>-94.12915</v>
      </c>
      <c r="E6" s="38">
        <f>'@ 100 psi'!F23</f>
        <v>-0.45856</v>
      </c>
    </row>
    <row r="7" spans="1:5" ht="12.75">
      <c r="A7" s="40" t="s">
        <v>29</v>
      </c>
      <c r="B7" s="37">
        <f>'@ 100 psi'!C24</f>
        <v>0.0341</v>
      </c>
      <c r="C7" s="37">
        <f>'@ 100 psi'!D24</f>
        <v>-40.05111</v>
      </c>
      <c r="D7" s="37">
        <f>'@ 100 psi'!E24</f>
        <v>-94.12952</v>
      </c>
      <c r="E7" s="38">
        <f>'@ 100 psi'!F24</f>
        <v>-0.4564</v>
      </c>
    </row>
    <row r="8" spans="1:5" ht="12.75">
      <c r="A8" s="40" t="s">
        <v>33</v>
      </c>
      <c r="B8" s="37">
        <f>'@ 90 psi'!C15</f>
        <v>0.02578</v>
      </c>
      <c r="C8" s="37">
        <f>'@ 90 psi'!D15</f>
        <v>-40.06235</v>
      </c>
      <c r="D8" s="37">
        <f>'@ 90 psi'!E15</f>
        <v>-94.1289</v>
      </c>
      <c r="E8" s="38">
        <f>'@ 90 psi'!F15</f>
        <v>-0.46257</v>
      </c>
    </row>
    <row r="9" spans="1:5" ht="12.75">
      <c r="A9" s="40" t="s">
        <v>34</v>
      </c>
      <c r="B9" s="37">
        <f>'@ 90 psi'!C21</f>
        <v>0.03209</v>
      </c>
      <c r="C9" s="37">
        <f>'@ 90 psi'!D21</f>
        <v>-40.05535</v>
      </c>
      <c r="D9" s="37">
        <f>'@ 90 psi'!E21</f>
        <v>-94.13265</v>
      </c>
      <c r="E9" s="38">
        <f>'@ 90 psi'!F21</f>
        <v>-0.45759</v>
      </c>
    </row>
    <row r="10" spans="1:5" ht="12.75">
      <c r="A10" s="40" t="s">
        <v>35</v>
      </c>
      <c r="B10" s="37">
        <f>'@ 90 psi'!C22</f>
        <v>0.02917</v>
      </c>
      <c r="C10" s="37">
        <f>'@ 90 psi'!D22</f>
        <v>-40.05849</v>
      </c>
      <c r="D10" s="37">
        <f>'@ 90 psi'!E22</f>
        <v>-94.13256</v>
      </c>
      <c r="E10" s="38">
        <f>'@ 90 psi'!F22</f>
        <v>-0.46014</v>
      </c>
    </row>
    <row r="11" spans="1:5" ht="12.75">
      <c r="A11" s="40" t="s">
        <v>36</v>
      </c>
      <c r="B11" s="37">
        <f>'@ 90 psi'!C23</f>
        <v>0.02307</v>
      </c>
      <c r="C11" s="37">
        <f>'@ 90 psi'!D23</f>
        <v>-40.06641</v>
      </c>
      <c r="D11" s="37">
        <f>'@ 90 psi'!E23</f>
        <v>-94.12964</v>
      </c>
      <c r="E11" s="38">
        <f>'@ 90 psi'!F23</f>
        <v>-0.46441</v>
      </c>
    </row>
    <row r="12" spans="1:5" ht="12.75">
      <c r="A12" s="40" t="s">
        <v>37</v>
      </c>
      <c r="B12" s="37">
        <f>'@ 90 psi'!C24</f>
        <v>0.02341</v>
      </c>
      <c r="C12" s="37">
        <f>'@ 90 psi'!D24</f>
        <v>-40.06625</v>
      </c>
      <c r="D12" s="37">
        <f>'@ 90 psi'!E24</f>
        <v>-94.13043</v>
      </c>
      <c r="E12" s="38">
        <f>'@ 90 psi'!F24</f>
        <v>-0.46419</v>
      </c>
    </row>
    <row r="13" spans="1:5" ht="12.75">
      <c r="A13" s="40" t="s">
        <v>38</v>
      </c>
      <c r="B13" s="37">
        <f>'@ 80 psi'!C16</f>
        <v>0.02387</v>
      </c>
      <c r="C13" s="37">
        <f>'@ 80 psi'!D16</f>
        <v>-40.06456</v>
      </c>
      <c r="D13" s="37">
        <f>'@ 80 psi'!E16</f>
        <v>-94.13433</v>
      </c>
      <c r="E13" s="38">
        <f>'@ 80 psi'!F16</f>
        <v>-0.46479</v>
      </c>
    </row>
    <row r="14" spans="1:5" ht="12.75">
      <c r="A14" s="40" t="s">
        <v>39</v>
      </c>
      <c r="B14" s="37">
        <f>'@ 80 psi'!C17</f>
        <v>0.02426</v>
      </c>
      <c r="C14" s="37">
        <f>'@ 80 psi'!D17</f>
        <v>-40.06511</v>
      </c>
      <c r="D14" s="37">
        <f>'@ 80 psi'!E17</f>
        <v>-94.13315</v>
      </c>
      <c r="E14" s="38">
        <f>'@ 80 psi'!F17</f>
        <v>-0.46374</v>
      </c>
    </row>
    <row r="15" spans="1:5" ht="12.75">
      <c r="A15" s="40" t="s">
        <v>40</v>
      </c>
      <c r="B15" s="37">
        <f>'@ 80 psi'!C23</f>
        <v>0.0202</v>
      </c>
      <c r="C15" s="37">
        <f>'@ 80 psi'!D23</f>
        <v>-40.07088</v>
      </c>
      <c r="D15" s="37">
        <f>'@ 80 psi'!E23</f>
        <v>-94.13161</v>
      </c>
      <c r="E15" s="38">
        <f>'@ 80 psi'!F23</f>
        <v>-0.467</v>
      </c>
    </row>
    <row r="16" spans="1:5" ht="12.75">
      <c r="A16" s="40" t="s">
        <v>41</v>
      </c>
      <c r="B16" s="37">
        <f>'@ 80 psi'!C24</f>
        <v>0.0223</v>
      </c>
      <c r="C16" s="37">
        <f>'@ 80 psi'!D24</f>
        <v>-40.06914</v>
      </c>
      <c r="D16" s="37">
        <f>'@ 80 psi'!E24</f>
        <v>-94.13465</v>
      </c>
      <c r="E16" s="38">
        <f>'@ 80 psi'!F24</f>
        <v>-0.46483</v>
      </c>
    </row>
    <row r="17" spans="1:5" ht="13.5" thickBot="1">
      <c r="A17" s="40" t="s">
        <v>42</v>
      </c>
      <c r="B17" s="37">
        <f>'@ 80 psi'!C25</f>
        <v>0.02517</v>
      </c>
      <c r="C17" s="37">
        <f>'@ 80 psi'!D25</f>
        <v>-40.06396</v>
      </c>
      <c r="D17" s="37">
        <f>'@ 80 psi'!E25</f>
        <v>-94.13502</v>
      </c>
      <c r="E17" s="38">
        <f>'@ 80 psi'!F25</f>
        <v>0</v>
      </c>
    </row>
    <row r="18" spans="1:5" ht="13.5" thickBot="1">
      <c r="A18" s="43" t="s">
        <v>30</v>
      </c>
      <c r="B18" s="41">
        <f>AVERAGE(B3:B17)</f>
        <v>0.027179333333333333</v>
      </c>
      <c r="C18" s="41">
        <f>AVERAGE(C3:C17)</f>
        <v>-40.060750666666664</v>
      </c>
      <c r="D18" s="41">
        <f>AVERAGE(D3:D17)</f>
        <v>-94.13096066666665</v>
      </c>
      <c r="E18" s="42">
        <f>AVERAGE(E3:E17)</f>
        <v>-0.43073466666666665</v>
      </c>
    </row>
    <row r="19" spans="1:5" ht="13.5" thickBot="1">
      <c r="A19" s="43" t="s">
        <v>31</v>
      </c>
      <c r="B19" s="41">
        <f>MAX(B3:B17)-MIN(B3:B17)</f>
        <v>0.0149</v>
      </c>
      <c r="C19" s="41">
        <f>MAX(C3:C17)-MIN(C3:C17)</f>
        <v>0.021570000000004086</v>
      </c>
      <c r="D19" s="41">
        <f>MAX(D3:D17)-MIN(D3:D17)</f>
        <v>0.008859999999998536</v>
      </c>
      <c r="E19" s="42">
        <f>MAX(E3:E17)-MIN(E3:E17)</f>
        <v>0.467</v>
      </c>
    </row>
    <row r="20" spans="1:5" ht="13.5" thickBot="1">
      <c r="A20" s="43" t="s">
        <v>32</v>
      </c>
      <c r="B20" s="41">
        <f>STDEV(B3:B17)</f>
        <v>0.004558156686748754</v>
      </c>
      <c r="C20" s="41">
        <f>STDEV(C3:C17)</f>
        <v>0.006614876596048611</v>
      </c>
      <c r="D20" s="41">
        <f>STDEV(D3:D17)</f>
        <v>0.0026901180714046275</v>
      </c>
      <c r="E20" s="42">
        <f>STDEV(E3:E17)</f>
        <v>0.11920602129247082</v>
      </c>
    </row>
    <row r="21" spans="8:11" ht="13.5" thickBot="1">
      <c r="H21" s="36" t="s">
        <v>45</v>
      </c>
      <c r="I21" s="36" t="s">
        <v>8</v>
      </c>
      <c r="J21" s="36" t="s">
        <v>44</v>
      </c>
      <c r="K21" s="36" t="s">
        <v>10</v>
      </c>
    </row>
    <row r="22" spans="1:11" ht="15">
      <c r="A22" s="44" t="s">
        <v>5</v>
      </c>
      <c r="B22" s="45" t="str">
        <f>'@ 100 psi'!D29</f>
        <v>X</v>
      </c>
      <c r="C22" s="45" t="str">
        <f>'@ 100 psi'!E29</f>
        <v>Y</v>
      </c>
      <c r="D22" s="46" t="str">
        <f>'@ 100 psi'!F29</f>
        <v>Z</v>
      </c>
      <c r="H22" s="47" t="s">
        <v>43</v>
      </c>
      <c r="I22" s="35">
        <f>MAX(B39,B59,B79,B99)</f>
        <v>0.036839999999997985</v>
      </c>
      <c r="J22" s="35">
        <f>MAX(C39,C59,C79,C99)</f>
        <v>0.015349999999997976</v>
      </c>
      <c r="K22" s="35">
        <f>MAX(D39,D59,D79,D99)</f>
        <v>0.059379999999997324</v>
      </c>
    </row>
    <row r="23" spans="1:4" ht="12.75">
      <c r="A23" s="40" t="s">
        <v>25</v>
      </c>
      <c r="B23" s="37">
        <f>'@ 100 psi'!D30</f>
        <v>94.253</v>
      </c>
      <c r="C23" s="37">
        <f>'@ 100 psi'!E30</f>
        <v>102.33583</v>
      </c>
      <c r="D23" s="38">
        <f>'@ 100 psi'!F30</f>
        <v>-38.5176</v>
      </c>
    </row>
    <row r="24" spans="1:4" ht="12.75">
      <c r="A24" s="40" t="s">
        <v>26</v>
      </c>
      <c r="B24" s="37">
        <f>'@ 100 psi'!D36</f>
        <v>94.24077</v>
      </c>
      <c r="C24" s="37">
        <f>'@ 100 psi'!E36</f>
        <v>102.33646</v>
      </c>
      <c r="D24" s="38">
        <f>'@ 100 psi'!F36</f>
        <v>-38.53256</v>
      </c>
    </row>
    <row r="25" spans="1:4" ht="12.75">
      <c r="A25" s="40" t="s">
        <v>27</v>
      </c>
      <c r="B25" s="37">
        <f>'@ 100 psi'!D37</f>
        <v>94.24008</v>
      </c>
      <c r="C25" s="37">
        <f>'@ 100 psi'!E37</f>
        <v>102.33634</v>
      </c>
      <c r="D25" s="38">
        <f>'@ 100 psi'!F37</f>
        <v>-38.53446</v>
      </c>
    </row>
    <row r="26" spans="1:4" ht="12.75">
      <c r="A26" s="40" t="s">
        <v>28</v>
      </c>
      <c r="B26" s="37">
        <f>'@ 100 psi'!D38</f>
        <v>94.24172</v>
      </c>
      <c r="C26" s="37">
        <f>'@ 100 psi'!E38</f>
        <v>102.33635</v>
      </c>
      <c r="D26" s="38">
        <f>'@ 100 psi'!F38</f>
        <v>-38.53221</v>
      </c>
    </row>
    <row r="27" spans="1:4" ht="12.75">
      <c r="A27" s="40" t="s">
        <v>29</v>
      </c>
      <c r="B27" s="37">
        <f>'@ 90 psi'!D30</f>
        <v>94.23451</v>
      </c>
      <c r="C27" s="37">
        <f>'@ 90 psi'!E30</f>
        <v>102.33161</v>
      </c>
      <c r="D27" s="38">
        <f>'@ 90 psi'!F30</f>
        <v>-38.54133</v>
      </c>
    </row>
    <row r="28" spans="1:4" ht="12.75">
      <c r="A28" s="40" t="s">
        <v>33</v>
      </c>
      <c r="B28" s="37">
        <f>'@ 90 psi'!D36</f>
        <v>94.22474</v>
      </c>
      <c r="C28" s="37">
        <f>'@ 90 psi'!E36</f>
        <v>102.33998</v>
      </c>
      <c r="D28" s="38">
        <f>'@ 90 psi'!F36</f>
        <v>-38.55492</v>
      </c>
    </row>
    <row r="29" spans="1:4" ht="12.75">
      <c r="A29" s="40" t="s">
        <v>34</v>
      </c>
      <c r="B29" s="37">
        <f>'@ 90 psi'!D37</f>
        <v>94.2235</v>
      </c>
      <c r="C29" s="37">
        <f>'@ 90 psi'!E37</f>
        <v>102.33689</v>
      </c>
      <c r="D29" s="38">
        <f>'@ 90 psi'!F37</f>
        <v>-38.55459</v>
      </c>
    </row>
    <row r="30" spans="1:4" ht="12.75">
      <c r="A30" s="40" t="s">
        <v>35</v>
      </c>
      <c r="B30" s="37">
        <f>'@ 90 psi'!D38</f>
        <v>94.22812</v>
      </c>
      <c r="C30" s="37">
        <f>'@ 90 psi'!E38</f>
        <v>102.3334</v>
      </c>
      <c r="D30" s="38">
        <f>'@ 90 psi'!F38</f>
        <v>-38.54761</v>
      </c>
    </row>
    <row r="31" spans="1:4" ht="12.75">
      <c r="A31" s="40" t="s">
        <v>36</v>
      </c>
      <c r="B31" s="37">
        <f>'@ 90 psi'!D39</f>
        <v>94.22615</v>
      </c>
      <c r="C31" s="37">
        <f>'@ 90 psi'!E39</f>
        <v>102.3345</v>
      </c>
      <c r="D31" s="38">
        <f>'@ 90 psi'!F39</f>
        <v>-38.55047</v>
      </c>
    </row>
    <row r="32" spans="1:4" ht="12.75">
      <c r="A32" s="40" t="s">
        <v>37</v>
      </c>
      <c r="B32" s="37">
        <f>'@ 80 psi'!D31</f>
        <v>94.22146</v>
      </c>
      <c r="C32" s="37">
        <f>'@ 80 psi'!E31</f>
        <v>102.3268</v>
      </c>
      <c r="D32" s="38">
        <f>'@ 80 psi'!F31</f>
        <v>-38.55785</v>
      </c>
    </row>
    <row r="33" spans="1:4" ht="12.75">
      <c r="A33" s="40" t="s">
        <v>38</v>
      </c>
      <c r="B33" s="37">
        <f>'@ 80 psi'!D37</f>
        <v>94.22267</v>
      </c>
      <c r="C33" s="37">
        <f>'@ 80 psi'!E37</f>
        <v>102.32463</v>
      </c>
      <c r="D33" s="38">
        <f>'@ 80 psi'!F37</f>
        <v>-38.55233</v>
      </c>
    </row>
    <row r="34" spans="1:4" ht="12.75">
      <c r="A34" s="40" t="s">
        <v>39</v>
      </c>
      <c r="B34" s="37">
        <f>'@ 80 psi'!D38</f>
        <v>94.22106</v>
      </c>
      <c r="C34" s="37">
        <f>'@ 80 psi'!E38</f>
        <v>102.32988</v>
      </c>
      <c r="D34" s="38">
        <f>'@ 80 psi'!F38</f>
        <v>-38.55686</v>
      </c>
    </row>
    <row r="35" spans="1:4" ht="12.75">
      <c r="A35" s="40" t="s">
        <v>40</v>
      </c>
      <c r="B35" s="37">
        <f>'@ 80 psi'!D39</f>
        <v>94.2183</v>
      </c>
      <c r="C35" s="37">
        <f>'@ 80 psi'!E39</f>
        <v>102.33068</v>
      </c>
      <c r="D35" s="38">
        <f>'@ 80 psi'!F39</f>
        <v>-38.56118</v>
      </c>
    </row>
    <row r="36" spans="1:4" ht="12.75">
      <c r="A36" s="40" t="s">
        <v>41</v>
      </c>
      <c r="B36" s="37">
        <f>'@ 80 psi'!D40</f>
        <v>94.21616</v>
      </c>
      <c r="C36" s="37">
        <f>'@ 80 psi'!E40</f>
        <v>102.32953</v>
      </c>
      <c r="D36" s="38">
        <f>'@ 80 psi'!F40</f>
        <v>-38.56366</v>
      </c>
    </row>
    <row r="37" spans="1:4" ht="13.5" thickBot="1">
      <c r="A37" s="40" t="s">
        <v>42</v>
      </c>
      <c r="B37" s="37">
        <f>'@ 80 psi'!D41</f>
        <v>94.219982</v>
      </c>
      <c r="C37" s="37">
        <f>'@ 80 psi'!E41</f>
        <v>102.327856</v>
      </c>
      <c r="D37" s="38">
        <f>'@ 80 psi'!F41</f>
        <v>-38.558589</v>
      </c>
    </row>
    <row r="38" spans="1:4" ht="13.5" thickBot="1">
      <c r="A38" s="43" t="s">
        <v>30</v>
      </c>
      <c r="B38" s="41">
        <f>AVERAGE(B23:B37)</f>
        <v>94.22881480000001</v>
      </c>
      <c r="C38" s="41">
        <f>AVERAGE(C23:C37)</f>
        <v>102.33271573333334</v>
      </c>
      <c r="D38" s="42">
        <f>AVERAGE(D23:D37)</f>
        <v>-38.54774793333333</v>
      </c>
    </row>
    <row r="39" spans="1:4" ht="13.5" thickBot="1">
      <c r="A39" s="43" t="s">
        <v>31</v>
      </c>
      <c r="B39" s="41">
        <f>MAX(B23:B37)-MIN(B23:B37)</f>
        <v>0.036839999999997985</v>
      </c>
      <c r="C39" s="41">
        <f>MAX(C23:C37)-MIN(C23:C37)</f>
        <v>0.015349999999997976</v>
      </c>
      <c r="D39" s="42">
        <f>MAX(D23:D37)-MIN(D23:D37)</f>
        <v>0.0460599999999971</v>
      </c>
    </row>
    <row r="40" spans="1:4" ht="13.5" thickBot="1">
      <c r="A40" s="43" t="s">
        <v>32</v>
      </c>
      <c r="B40" s="41">
        <f>STDEV(B23:B37)</f>
        <v>0.010713415616480546</v>
      </c>
      <c r="C40" s="41">
        <f>STDEV(C23:C37)</f>
        <v>0.004403378759002277</v>
      </c>
      <c r="D40" s="42">
        <f>STDEV(D23:D37)</f>
        <v>0.013260194344980651</v>
      </c>
    </row>
    <row r="41" ht="13.5" thickBot="1"/>
    <row r="42" spans="1:4" ht="15">
      <c r="A42" s="44" t="s">
        <v>12</v>
      </c>
      <c r="B42" s="45" t="s">
        <v>8</v>
      </c>
      <c r="C42" s="45" t="s">
        <v>9</v>
      </c>
      <c r="D42" s="46" t="s">
        <v>10</v>
      </c>
    </row>
    <row r="43" spans="1:4" ht="12.75">
      <c r="A43" s="40" t="s">
        <v>25</v>
      </c>
      <c r="B43" s="37">
        <f>'@ 100 psi'!D45</f>
        <v>-94.6188</v>
      </c>
      <c r="C43" s="37">
        <f>'@ 100 psi'!E45</f>
        <v>102.81279</v>
      </c>
      <c r="D43" s="38">
        <f>'@ 100 psi'!F45</f>
        <v>-38.10633</v>
      </c>
    </row>
    <row r="44" spans="1:4" ht="12.75">
      <c r="A44" s="40" t="s">
        <v>26</v>
      </c>
      <c r="B44" s="37">
        <f>'@ 100 psi'!D51</f>
        <v>-94.63057</v>
      </c>
      <c r="C44" s="37">
        <f>'@ 100 psi'!E51</f>
        <v>102.81082</v>
      </c>
      <c r="D44" s="38">
        <f>'@ 100 psi'!F51</f>
        <v>-38.08832</v>
      </c>
    </row>
    <row r="45" spans="1:4" ht="12.75">
      <c r="A45" s="40" t="s">
        <v>27</v>
      </c>
      <c r="B45" s="37">
        <f>'@ 100 psi'!D52</f>
        <v>-94.63133</v>
      </c>
      <c r="C45" s="37">
        <f>'@ 100 psi'!E52</f>
        <v>102.81071</v>
      </c>
      <c r="D45" s="38">
        <f>'@ 100 psi'!F52</f>
        <v>-38.08754</v>
      </c>
    </row>
    <row r="46" spans="1:4" ht="12.75">
      <c r="A46" s="40" t="s">
        <v>28</v>
      </c>
      <c r="B46" s="37">
        <f>'@ 100 psi'!D53</f>
        <v>-94.62978</v>
      </c>
      <c r="C46" s="37">
        <f>'@ 100 psi'!E53</f>
        <v>102.811</v>
      </c>
      <c r="D46" s="38">
        <f>'@ 100 psi'!F53</f>
        <v>-38.08935</v>
      </c>
    </row>
    <row r="47" spans="1:4" ht="12.75">
      <c r="A47" s="40" t="s">
        <v>29</v>
      </c>
      <c r="B47" s="37">
        <f>'@ 100 psi'!D54</f>
        <v>-94.63089</v>
      </c>
      <c r="C47" s="37">
        <f>'@ 100 psi'!E54</f>
        <v>102.80949</v>
      </c>
      <c r="D47" s="38">
        <f>'@ 100 psi'!F54</f>
        <v>-38.08742</v>
      </c>
    </row>
    <row r="48" spans="1:4" ht="12.75">
      <c r="A48" s="40" t="s">
        <v>33</v>
      </c>
      <c r="B48" s="37">
        <f>'@ 90 psi'!D45</f>
        <v>-94.63696</v>
      </c>
      <c r="C48" s="37">
        <f>'@ 90 psi'!E45</f>
        <v>102.80979</v>
      </c>
      <c r="D48" s="38">
        <f>'@ 90 psi'!F45</f>
        <v>-38.0792</v>
      </c>
    </row>
    <row r="49" spans="1:4" ht="12.75">
      <c r="A49" s="40" t="s">
        <v>34</v>
      </c>
      <c r="B49" s="37">
        <f>'@ 90 psi'!D51</f>
        <v>-94.64649</v>
      </c>
      <c r="C49" s="37">
        <f>'@ 90 psi'!E51</f>
        <v>102.80359</v>
      </c>
      <c r="D49" s="38">
        <f>'@ 90 psi'!F51</f>
        <v>-38.06026</v>
      </c>
    </row>
    <row r="50" spans="1:4" ht="12.75">
      <c r="A50" s="40" t="s">
        <v>35</v>
      </c>
      <c r="B50" s="37">
        <f>'@ 90 psi'!D52</f>
        <v>-94.64764</v>
      </c>
      <c r="C50" s="37">
        <f>'@ 90 psi'!E52</f>
        <v>102.80372</v>
      </c>
      <c r="D50" s="38">
        <f>'@ 90 psi'!F52</f>
        <v>-38.05884</v>
      </c>
    </row>
    <row r="51" spans="1:4" ht="12.75">
      <c r="A51" s="40" t="s">
        <v>36</v>
      </c>
      <c r="B51" s="37">
        <f>'@ 90 psi'!D53</f>
        <v>-94.64298</v>
      </c>
      <c r="C51" s="37">
        <f>'@ 90 psi'!E53</f>
        <v>102.80756</v>
      </c>
      <c r="D51" s="38">
        <f>'@ 90 psi'!F53</f>
        <v>-38.06766</v>
      </c>
    </row>
    <row r="52" spans="1:4" ht="12.75">
      <c r="A52" s="40" t="s">
        <v>37</v>
      </c>
      <c r="B52" s="37">
        <f>'@ 90 psi'!D54</f>
        <v>-94.64509</v>
      </c>
      <c r="C52" s="37">
        <f>'@ 90 psi'!E54</f>
        <v>102.80595</v>
      </c>
      <c r="D52" s="38">
        <f>'@ 90 psi'!F54</f>
        <v>-38.06345</v>
      </c>
    </row>
    <row r="53" spans="1:4" ht="12.75">
      <c r="A53" s="40" t="s">
        <v>38</v>
      </c>
      <c r="B53" s="37">
        <f>'@ 80 psi'!D46</f>
        <v>-94.64958</v>
      </c>
      <c r="C53" s="37">
        <f>'@ 80 psi'!E46</f>
        <v>102.80304</v>
      </c>
      <c r="D53" s="38">
        <f>'@ 80 psi'!F46</f>
        <v>-38.05744</v>
      </c>
    </row>
    <row r="54" spans="1:4" ht="12.75">
      <c r="A54" s="40" t="s">
        <v>39</v>
      </c>
      <c r="B54" s="37">
        <f>'@ 80 psi'!D52</f>
        <v>-94.64845</v>
      </c>
      <c r="C54" s="37">
        <f>'@ 80 psi'!E52</f>
        <v>102.80649</v>
      </c>
      <c r="D54" s="38">
        <f>'@ 80 psi'!F52</f>
        <v>-38.06006</v>
      </c>
    </row>
    <row r="55" spans="1:4" ht="12.75">
      <c r="A55" s="40" t="s">
        <v>40</v>
      </c>
      <c r="B55" s="37">
        <f>'@ 80 psi'!D53</f>
        <v>-94.65009</v>
      </c>
      <c r="C55" s="37">
        <f>'@ 80 psi'!E53</f>
        <v>102.80399</v>
      </c>
      <c r="D55" s="38">
        <f>'@ 80 psi'!F53</f>
        <v>-38.05559</v>
      </c>
    </row>
    <row r="56" spans="1:4" ht="12.75">
      <c r="A56" s="40" t="s">
        <v>41</v>
      </c>
      <c r="B56" s="37">
        <f>'@ 80 psi'!D54</f>
        <v>-94.65274</v>
      </c>
      <c r="C56" s="37">
        <f>'@ 80 psi'!E54</f>
        <v>102.80154</v>
      </c>
      <c r="D56" s="38">
        <f>'@ 80 psi'!F54</f>
        <v>-38.0502</v>
      </c>
    </row>
    <row r="57" spans="1:4" ht="13.5" thickBot="1">
      <c r="A57" s="40" t="s">
        <v>42</v>
      </c>
      <c r="B57" s="37">
        <f>'@ 80 psi'!D55</f>
        <v>-94.655</v>
      </c>
      <c r="C57" s="37">
        <f>'@ 80 psi'!E55</f>
        <v>102.80094</v>
      </c>
      <c r="D57" s="38">
        <f>'@ 80 psi'!F55</f>
        <v>-38.04695</v>
      </c>
    </row>
    <row r="58" spans="1:4" ht="13.5" thickBot="1">
      <c r="A58" s="43" t="s">
        <v>30</v>
      </c>
      <c r="B58" s="41">
        <f>AVERAGE(B43:B57)</f>
        <v>-94.64109266666667</v>
      </c>
      <c r="C58" s="41">
        <f>AVERAGE(C43:C57)</f>
        <v>102.80676133333333</v>
      </c>
      <c r="D58" s="42">
        <f>AVERAGE(D43:D57)</f>
        <v>-38.070574</v>
      </c>
    </row>
    <row r="59" spans="1:4" ht="13.5" thickBot="1">
      <c r="A59" s="43" t="s">
        <v>31</v>
      </c>
      <c r="B59" s="41">
        <f>MAX(B43:B57)-MIN(B43:B57)</f>
        <v>0.036200000000008004</v>
      </c>
      <c r="C59" s="41">
        <f>MAX(C43:C57)-MIN(C43:C57)</f>
        <v>0.011850000000009686</v>
      </c>
      <c r="D59" s="42">
        <f>MAX(D43:D57)-MIN(D43:D57)</f>
        <v>0.059379999999997324</v>
      </c>
    </row>
    <row r="60" spans="1:4" ht="13.5" thickBot="1">
      <c r="A60" s="43" t="s">
        <v>32</v>
      </c>
      <c r="B60" s="41">
        <f>STDEV(B43:B57)</f>
        <v>0.010623020465457648</v>
      </c>
      <c r="C60" s="41">
        <f>STDEV(C43:C57)</f>
        <v>0.003839177491279019</v>
      </c>
      <c r="D60" s="42">
        <f>STDEV(D43:D57)</f>
        <v>0.017679808418484058</v>
      </c>
    </row>
    <row r="61" ht="13.5" thickBot="1"/>
    <row r="62" spans="1:4" ht="15">
      <c r="A62" s="44" t="s">
        <v>13</v>
      </c>
      <c r="B62" s="45" t="s">
        <v>8</v>
      </c>
      <c r="C62" s="45" t="s">
        <v>9</v>
      </c>
      <c r="D62" s="46" t="s">
        <v>10</v>
      </c>
    </row>
    <row r="63" spans="1:4" ht="12.75">
      <c r="A63" s="40" t="s">
        <v>25</v>
      </c>
      <c r="B63" s="37">
        <f>'@ 100 psi'!D60</f>
        <v>-51.26694</v>
      </c>
      <c r="C63" s="37">
        <f>'@ 100 psi'!E60</f>
        <v>102.4207</v>
      </c>
      <c r="D63" s="38">
        <f>'@ 100 psi'!F60</f>
        <v>67.63855</v>
      </c>
    </row>
    <row r="64" spans="1:4" ht="12.75">
      <c r="A64" s="40" t="s">
        <v>26</v>
      </c>
      <c r="B64" s="37">
        <f>'@ 100 psi'!D66</f>
        <v>-51.26067</v>
      </c>
      <c r="C64" s="37">
        <f>'@ 100 psi'!E66</f>
        <v>102.42182</v>
      </c>
      <c r="D64" s="38">
        <f>'@ 100 psi'!F66</f>
        <v>67.64843</v>
      </c>
    </row>
    <row r="65" spans="1:4" ht="12.75">
      <c r="A65" s="40" t="s">
        <v>27</v>
      </c>
      <c r="B65" s="37">
        <f>'@ 100 psi'!D67</f>
        <v>-51.25982</v>
      </c>
      <c r="C65" s="37">
        <f>'@ 100 psi'!E67</f>
        <v>102.42186</v>
      </c>
      <c r="D65" s="38">
        <f>'@ 100 psi'!F67</f>
        <v>67.64884</v>
      </c>
    </row>
    <row r="66" spans="1:4" ht="12.75">
      <c r="A66" s="40" t="s">
        <v>28</v>
      </c>
      <c r="B66" s="37">
        <f>'@ 100 psi'!D68</f>
        <v>-51.26058</v>
      </c>
      <c r="C66" s="37">
        <f>'@ 100 psi'!E68</f>
        <v>102.42143</v>
      </c>
      <c r="D66" s="38">
        <f>'@ 100 psi'!F68</f>
        <v>67.64788</v>
      </c>
    </row>
    <row r="67" spans="1:4" ht="12.75">
      <c r="A67" s="40" t="s">
        <v>29</v>
      </c>
      <c r="B67" s="37">
        <f>'@ 100 psi'!D69</f>
        <v>-51.25892</v>
      </c>
      <c r="C67" s="37">
        <f>'@ 100 psi'!E69</f>
        <v>102.42054</v>
      </c>
      <c r="D67" s="38">
        <f>'@ 100 psi'!F69</f>
        <v>67.64847</v>
      </c>
    </row>
    <row r="68" spans="1:4" ht="12.75">
      <c r="A68" s="40" t="s">
        <v>33</v>
      </c>
      <c r="B68" s="37">
        <f>'@ 90 psi'!D60</f>
        <v>-51.25664</v>
      </c>
      <c r="C68" s="37">
        <f>'@ 90 psi'!E60</f>
        <v>102.42185</v>
      </c>
      <c r="D68" s="38">
        <f>'@ 90 psi'!F60</f>
        <v>67.65365</v>
      </c>
    </row>
    <row r="69" spans="1:4" ht="12.75">
      <c r="A69" s="40" t="s">
        <v>34</v>
      </c>
      <c r="B69" s="37">
        <f>'@ 90 psi'!D66</f>
        <v>-51.24885</v>
      </c>
      <c r="C69" s="37">
        <f>'@ 90 psi'!E66</f>
        <v>102.42149</v>
      </c>
      <c r="D69" s="38">
        <f>'@ 90 psi'!F66</f>
        <v>67.66491</v>
      </c>
    </row>
    <row r="70" spans="1:4" ht="12.75">
      <c r="A70" s="40" t="s">
        <v>35</v>
      </c>
      <c r="B70" s="37">
        <f>'@ 90 psi'!D67</f>
        <v>-51.24942</v>
      </c>
      <c r="C70" s="37">
        <f>'@ 90 psi'!E67</f>
        <v>102.42256</v>
      </c>
      <c r="D70" s="38">
        <f>'@ 90 psi'!F67</f>
        <v>67.66586</v>
      </c>
    </row>
    <row r="71" spans="1:4" ht="12.75">
      <c r="A71" s="40" t="s">
        <v>36</v>
      </c>
      <c r="B71" s="37">
        <f>'@ 90 psi'!D68</f>
        <v>-51.25365</v>
      </c>
      <c r="C71" s="37">
        <f>'@ 90 psi'!E68</f>
        <v>102.42378</v>
      </c>
      <c r="D71" s="38">
        <f>'@ 90 psi'!F68</f>
        <v>67.66082</v>
      </c>
    </row>
    <row r="72" spans="1:4" ht="12.75">
      <c r="A72" s="40" t="s">
        <v>37</v>
      </c>
      <c r="B72" s="37">
        <f>'@ 90 psi'!D69</f>
        <v>-51.25195</v>
      </c>
      <c r="C72" s="37">
        <f>'@ 90 psi'!E69</f>
        <v>102.42341</v>
      </c>
      <c r="D72" s="38">
        <f>'@ 90 psi'!F69</f>
        <v>67.66299</v>
      </c>
    </row>
    <row r="73" spans="1:4" ht="12.75">
      <c r="A73" s="40" t="s">
        <v>38</v>
      </c>
      <c r="B73" s="37">
        <f>'@ 80 psi'!D61</f>
        <v>-51.24842</v>
      </c>
      <c r="C73" s="37">
        <f>'@ 80 psi'!E61</f>
        <v>102.42233</v>
      </c>
      <c r="D73" s="38">
        <f>'@ 80 psi'!F61</f>
        <v>67.66661</v>
      </c>
    </row>
    <row r="74" spans="1:4" ht="12.75">
      <c r="A74" s="40" t="s">
        <v>39</v>
      </c>
      <c r="B74" s="37">
        <f>'@ 80 psi'!D67</f>
        <v>-51.25217</v>
      </c>
      <c r="C74" s="37">
        <f>'@ 80 psi'!E67</f>
        <v>102.42753</v>
      </c>
      <c r="D74" s="38">
        <f>'@ 80 psi'!F67</f>
        <v>67.66537</v>
      </c>
    </row>
    <row r="75" spans="1:4" ht="12.75">
      <c r="A75" s="40" t="s">
        <v>40</v>
      </c>
      <c r="B75" s="37">
        <f>'@ 80 psi'!D68</f>
        <v>-51.24891</v>
      </c>
      <c r="C75" s="37">
        <f>'@ 80 psi'!E68</f>
        <v>102.42554</v>
      </c>
      <c r="D75" s="38">
        <f>'@ 80 psi'!F68</f>
        <v>67.6677</v>
      </c>
    </row>
    <row r="76" spans="1:4" ht="12.75">
      <c r="A76" s="40" t="s">
        <v>41</v>
      </c>
      <c r="B76" s="37">
        <f>'@ 80 psi'!D69</f>
        <v>-51.24612</v>
      </c>
      <c r="C76" s="37">
        <f>'@ 80 psi'!E69</f>
        <v>102.42538</v>
      </c>
      <c r="D76" s="38">
        <f>'@ 80 psi'!F69</f>
        <v>67.67078</v>
      </c>
    </row>
    <row r="77" spans="1:4" ht="13.5" thickBot="1">
      <c r="A77" s="40" t="s">
        <v>42</v>
      </c>
      <c r="B77" s="37">
        <f>'@ 80 psi'!D70</f>
        <v>-51.24522</v>
      </c>
      <c r="C77" s="37">
        <f>'@ 80 psi'!E70</f>
        <v>102.42596</v>
      </c>
      <c r="D77" s="38">
        <f>'@ 80 psi'!F70</f>
        <v>67.67272</v>
      </c>
    </row>
    <row r="78" spans="1:4" ht="13.5" thickBot="1">
      <c r="A78" s="43" t="s">
        <v>30</v>
      </c>
      <c r="B78" s="41">
        <f>AVERAGE(B63:B77)</f>
        <v>-51.253885333333336</v>
      </c>
      <c r="C78" s="41">
        <f>AVERAGE(C63:C77)</f>
        <v>102.42307866666665</v>
      </c>
      <c r="D78" s="42">
        <f>AVERAGE(D63:D77)</f>
        <v>67.65890533333334</v>
      </c>
    </row>
    <row r="79" spans="1:4" ht="13.5" thickBot="1">
      <c r="A79" s="43" t="s">
        <v>31</v>
      </c>
      <c r="B79" s="41">
        <f>MAX(B63:B77)-MIN(B63:B77)</f>
        <v>0.021719999999994855</v>
      </c>
      <c r="C79" s="41">
        <f>MAX(C63:C77)-MIN(C63:C77)</f>
        <v>0.006990000000001828</v>
      </c>
      <c r="D79" s="42">
        <f>MAX(D63:D77)-MIN(D63:D77)</f>
        <v>0.03417000000000314</v>
      </c>
    </row>
    <row r="80" spans="1:4" ht="13.5" thickBot="1">
      <c r="A80" s="43" t="s">
        <v>32</v>
      </c>
      <c r="B80" s="41">
        <f>STDEV(B63:B77)</f>
        <v>0.006389054106903421</v>
      </c>
      <c r="C80" s="41">
        <f>STDEV(C63:C77)</f>
        <v>0.0021183850542567002</v>
      </c>
      <c r="D80" s="42">
        <f>STDEV(D63:D77)</f>
        <v>0.01034609095722681</v>
      </c>
    </row>
    <row r="81" ht="13.5" thickBot="1"/>
    <row r="82" spans="1:4" ht="15">
      <c r="A82" s="44" t="s">
        <v>14</v>
      </c>
      <c r="B82" s="45" t="s">
        <v>8</v>
      </c>
      <c r="C82" s="45" t="s">
        <v>9</v>
      </c>
      <c r="D82" s="46" t="s">
        <v>10</v>
      </c>
    </row>
    <row r="83" spans="1:4" ht="12.75">
      <c r="A83" s="40" t="s">
        <v>25</v>
      </c>
      <c r="B83" s="37">
        <f>'@ 100 psi'!D75</f>
        <v>51.32283</v>
      </c>
      <c r="C83" s="37">
        <f>'@ 100 psi'!E75</f>
        <v>102.19201</v>
      </c>
      <c r="D83" s="38">
        <f>'@ 100 psi'!F75</f>
        <v>67.41821</v>
      </c>
    </row>
    <row r="84" spans="1:4" ht="12.75">
      <c r="A84" s="40" t="s">
        <v>26</v>
      </c>
      <c r="B84" s="37">
        <f>'@ 100 psi'!D81</f>
        <v>51.32497</v>
      </c>
      <c r="C84" s="37">
        <f>'@ 100 psi'!E81</f>
        <v>102.18894</v>
      </c>
      <c r="D84" s="38">
        <f>'@ 100 psi'!F81</f>
        <v>67.40749</v>
      </c>
    </row>
    <row r="85" spans="1:4" ht="12.75">
      <c r="A85" s="40" t="s">
        <v>27</v>
      </c>
      <c r="B85" s="37">
        <f>'@ 100 psi'!D82</f>
        <v>51.32552</v>
      </c>
      <c r="C85" s="37">
        <f>'@ 100 psi'!E82</f>
        <v>102.18924</v>
      </c>
      <c r="D85" s="38">
        <f>'@ 100 psi'!F82</f>
        <v>67.40618</v>
      </c>
    </row>
    <row r="86" spans="1:4" ht="12.75">
      <c r="A86" s="40" t="s">
        <v>28</v>
      </c>
      <c r="B86" s="37">
        <f>'@ 100 psi'!D83</f>
        <v>51.32489</v>
      </c>
      <c r="C86" s="37">
        <f>'@ 100 psi'!E83</f>
        <v>102.1888</v>
      </c>
      <c r="D86" s="38">
        <f>'@ 100 psi'!F83</f>
        <v>67.40754</v>
      </c>
    </row>
    <row r="87" spans="1:4" ht="12.75">
      <c r="A87" s="40" t="s">
        <v>29</v>
      </c>
      <c r="B87" s="37">
        <f>'@ 100 psi'!D84</f>
        <v>51.32662</v>
      </c>
      <c r="C87" s="37">
        <f>'@ 100 psi'!E84</f>
        <v>102.18956</v>
      </c>
      <c r="D87" s="38">
        <f>'@ 100 psi'!F84</f>
        <v>67.40536</v>
      </c>
    </row>
    <row r="88" spans="1:4" ht="12.75">
      <c r="A88" s="40" t="s">
        <v>33</v>
      </c>
      <c r="B88" s="37">
        <f>'@ 90 psi'!D75</f>
        <v>51.33278</v>
      </c>
      <c r="C88" s="37">
        <f>'@ 90 psi'!E75</f>
        <v>102.19296</v>
      </c>
      <c r="D88" s="38">
        <f>'@ 90 psi'!F75</f>
        <v>67.40562</v>
      </c>
    </row>
    <row r="89" spans="1:4" ht="12.75">
      <c r="A89" s="40" t="s">
        <v>34</v>
      </c>
      <c r="B89" s="37">
        <f>'@ 90 psi'!D81</f>
        <v>51.34111</v>
      </c>
      <c r="C89" s="37">
        <f>'@ 90 psi'!E81</f>
        <v>102.20022</v>
      </c>
      <c r="D89" s="38">
        <f>'@ 90 psi'!F81</f>
        <v>67.39929</v>
      </c>
    </row>
    <row r="90" spans="1:4" ht="12.75">
      <c r="A90" s="40" t="s">
        <v>35</v>
      </c>
      <c r="B90" s="37">
        <f>'@ 90 psi'!D82</f>
        <v>51.34046</v>
      </c>
      <c r="C90" s="37">
        <f>'@ 90 psi'!E82</f>
        <v>102.2</v>
      </c>
      <c r="D90" s="38">
        <f>'@ 90 psi'!F82</f>
        <v>67.39983</v>
      </c>
    </row>
    <row r="91" spans="1:4" ht="12.75">
      <c r="A91" s="40" t="s">
        <v>36</v>
      </c>
      <c r="B91" s="37">
        <f>'@ 90 psi'!D83</f>
        <v>51.33637</v>
      </c>
      <c r="C91" s="37">
        <f>'@ 90 psi'!E83</f>
        <v>102.1977</v>
      </c>
      <c r="D91" s="38">
        <f>'@ 90 psi'!F83</f>
        <v>67.40361</v>
      </c>
    </row>
    <row r="92" spans="1:4" ht="12.75">
      <c r="A92" s="40" t="s">
        <v>37</v>
      </c>
      <c r="B92" s="37">
        <f>'@ 90 psi'!D84</f>
        <v>51.33791</v>
      </c>
      <c r="C92" s="37">
        <f>'@ 90 psi'!E84</f>
        <v>102.19875</v>
      </c>
      <c r="D92" s="38">
        <f>'@ 90 psi'!F84</f>
        <v>67.40234</v>
      </c>
    </row>
    <row r="93" spans="1:4" ht="12.75">
      <c r="A93" s="40" t="s">
        <v>38</v>
      </c>
      <c r="B93" s="37">
        <f>'@ 80 psi'!D76</f>
        <v>51.34137</v>
      </c>
      <c r="C93" s="37">
        <f>'@ 80 psi'!E76</f>
        <v>102.19656</v>
      </c>
      <c r="D93" s="38">
        <f>'@ 80 psi'!F76</f>
        <v>67.3978</v>
      </c>
    </row>
    <row r="94" spans="1:4" ht="12.75">
      <c r="A94" s="40" t="s">
        <v>39</v>
      </c>
      <c r="B94" s="37">
        <f>'@ 80 psi'!D82</f>
        <v>51.33758</v>
      </c>
      <c r="C94" s="37">
        <f>'@ 80 psi'!E82</f>
        <v>102.19664</v>
      </c>
      <c r="D94" s="38">
        <f>'@ 80 psi'!F82</f>
        <v>67.40069</v>
      </c>
    </row>
    <row r="95" spans="1:4" ht="12.75">
      <c r="A95" s="40" t="s">
        <v>40</v>
      </c>
      <c r="B95" s="37">
        <f>'@ 80 psi'!D83</f>
        <v>51.34068</v>
      </c>
      <c r="C95" s="37">
        <f>'@ 80 psi'!E83</f>
        <v>102.19862</v>
      </c>
      <c r="D95" s="38">
        <f>'@ 80 psi'!F83</f>
        <v>67.39834</v>
      </c>
    </row>
    <row r="96" spans="1:4" ht="12.75">
      <c r="A96" s="40" t="s">
        <v>41</v>
      </c>
      <c r="B96" s="37">
        <f>'@ 80 psi'!D84</f>
        <v>51.3437</v>
      </c>
      <c r="C96" s="37">
        <f>'@ 80 psi'!E84</f>
        <v>102.20038</v>
      </c>
      <c r="D96" s="38">
        <f>'@ 80 psi'!F84</f>
        <v>67.39603</v>
      </c>
    </row>
    <row r="97" spans="1:4" ht="13.5" thickBot="1">
      <c r="A97" s="40" t="s">
        <v>42</v>
      </c>
      <c r="B97" s="37">
        <f>'@ 80 psi'!D85</f>
        <v>51.34446</v>
      </c>
      <c r="C97" s="37">
        <f>'@ 80 psi'!E85</f>
        <v>102.2007</v>
      </c>
      <c r="D97" s="38">
        <f>'@ 80 psi'!F85</f>
        <v>67.39496</v>
      </c>
    </row>
    <row r="98" spans="1:4" ht="13.5" thickBot="1">
      <c r="A98" s="43" t="s">
        <v>30</v>
      </c>
      <c r="B98" s="41">
        <f>AVERAGE(B83:B97)</f>
        <v>51.33475000000001</v>
      </c>
      <c r="C98" s="41">
        <f>AVERAGE(C83:C97)</f>
        <v>102.19540533333335</v>
      </c>
      <c r="D98" s="42">
        <f>AVERAGE(D83:D97)</f>
        <v>67.402886</v>
      </c>
    </row>
    <row r="99" spans="1:4" ht="13.5" thickBot="1">
      <c r="A99" s="43" t="s">
        <v>31</v>
      </c>
      <c r="B99" s="41">
        <f>MAX(B83:B97)-MIN(B83:B97)</f>
        <v>0.02162999999999471</v>
      </c>
      <c r="C99" s="41">
        <f>MAX(C83:C97)-MIN(C83:C97)</f>
        <v>0.011899999999997135</v>
      </c>
      <c r="D99" s="42">
        <f>MAX(D83:D97)-MIN(D83:D97)</f>
        <v>0.023250000000004434</v>
      </c>
    </row>
    <row r="100" spans="1:4" ht="13.5" thickBot="1">
      <c r="A100" s="43" t="s">
        <v>32</v>
      </c>
      <c r="B100" s="41">
        <f>STDEV(B83:B97)</f>
        <v>0.007732924044997686</v>
      </c>
      <c r="C100" s="41">
        <f>STDEV(C83:C97)</f>
        <v>0.004643236043147574</v>
      </c>
      <c r="D100" s="42">
        <f>STDEV(D83:D97)</f>
        <v>0.00589432026857909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7"/>
  <sheetViews>
    <sheetView tabSelected="1" workbookViewId="0" topLeftCell="A1">
      <selection activeCell="F25" sqref="F25"/>
    </sheetView>
  </sheetViews>
  <sheetFormatPr defaultColWidth="9.140625" defaultRowHeight="12.75"/>
  <cols>
    <col min="1" max="1" width="10.57421875" style="10" bestFit="1" customWidth="1"/>
    <col min="2" max="2" width="11.140625" style="10" bestFit="1" customWidth="1"/>
    <col min="3" max="3" width="15.57421875" style="10" bestFit="1" customWidth="1"/>
    <col min="4" max="4" width="12.421875" style="10" bestFit="1" customWidth="1"/>
    <col min="5" max="5" width="13.00390625" style="10" bestFit="1" customWidth="1"/>
    <col min="6" max="6" width="12.421875" style="10" bestFit="1" customWidth="1"/>
    <col min="7" max="7" width="6.57421875" style="10" customWidth="1"/>
    <col min="8" max="16384" width="9.140625" style="10" customWidth="1"/>
  </cols>
  <sheetData>
    <row r="1" spans="1:5" ht="15.75">
      <c r="A1" s="20" t="s">
        <v>15</v>
      </c>
      <c r="B1" s="21" t="s">
        <v>16</v>
      </c>
      <c r="D1" s="26" t="s">
        <v>0</v>
      </c>
      <c r="E1" s="27" t="s">
        <v>24</v>
      </c>
    </row>
    <row r="2" spans="1:5" s="1" customFormat="1" ht="15.75">
      <c r="A2" s="22" t="s">
        <v>17</v>
      </c>
      <c r="B2" s="23" t="s">
        <v>18</v>
      </c>
      <c r="D2" s="28">
        <v>1</v>
      </c>
      <c r="E2" s="29">
        <v>0.4368055555555555</v>
      </c>
    </row>
    <row r="3" spans="1:5" ht="16.5" thickBot="1">
      <c r="A3" s="24" t="s">
        <v>19</v>
      </c>
      <c r="B3" s="25">
        <v>100</v>
      </c>
      <c r="D3" s="30">
        <v>2</v>
      </c>
      <c r="E3" s="31">
        <v>0.4451388888888889</v>
      </c>
    </row>
    <row r="4" spans="1:5" ht="15.75">
      <c r="A4" s="18"/>
      <c r="B4" s="19"/>
      <c r="D4" s="30">
        <v>3</v>
      </c>
      <c r="E4" s="31">
        <v>0.45</v>
      </c>
    </row>
    <row r="5" spans="1:5" ht="15.75">
      <c r="A5" s="18"/>
      <c r="B5" s="19"/>
      <c r="D5" s="30">
        <v>4</v>
      </c>
      <c r="E5" s="31">
        <v>0.45694444444444443</v>
      </c>
    </row>
    <row r="6" spans="1:5" ht="15.75">
      <c r="A6" s="18"/>
      <c r="B6" s="19"/>
      <c r="D6" s="30">
        <v>5</v>
      </c>
      <c r="E6" s="31">
        <v>0.4618055555555556</v>
      </c>
    </row>
    <row r="7" spans="1:5" ht="15.75">
      <c r="A7" s="18"/>
      <c r="B7" s="19"/>
      <c r="D7" s="51">
        <v>6</v>
      </c>
      <c r="E7" s="52">
        <v>0.39375</v>
      </c>
    </row>
    <row r="8" spans="1:5" ht="15.75">
      <c r="A8" s="18"/>
      <c r="B8" s="19"/>
      <c r="D8" s="51">
        <v>7</v>
      </c>
      <c r="E8" s="52">
        <v>0.3986111111111111</v>
      </c>
    </row>
    <row r="9" spans="1:5" ht="15.75">
      <c r="A9" s="18"/>
      <c r="B9" s="19"/>
      <c r="D9" s="51">
        <v>8</v>
      </c>
      <c r="E9" s="52">
        <v>0.4055555555555555</v>
      </c>
    </row>
    <row r="10" spans="1:5" ht="15.75">
      <c r="A10" s="18"/>
      <c r="B10" s="19"/>
      <c r="D10" s="51">
        <v>9</v>
      </c>
      <c r="E10" s="52">
        <v>0.41111111111111115</v>
      </c>
    </row>
    <row r="11" spans="1:5" ht="16.5" thickBot="1">
      <c r="A11" s="18"/>
      <c r="B11" s="19"/>
      <c r="D11" s="53">
        <v>10</v>
      </c>
      <c r="E11" s="54">
        <v>0.4236111111111111</v>
      </c>
    </row>
    <row r="12" ht="15"/>
    <row r="13" s="1" customFormat="1" ht="15.75" thickBot="1"/>
    <row r="14" spans="1:6" s="5" customFormat="1" ht="45">
      <c r="A14" s="2" t="s">
        <v>0</v>
      </c>
      <c r="B14" s="3" t="s">
        <v>21</v>
      </c>
      <c r="C14" s="3" t="s">
        <v>1</v>
      </c>
      <c r="D14" s="3" t="s">
        <v>22</v>
      </c>
      <c r="E14" s="3" t="s">
        <v>23</v>
      </c>
      <c r="F14" s="4" t="s">
        <v>20</v>
      </c>
    </row>
    <row r="15" spans="1:7" ht="15.75">
      <c r="A15" s="6">
        <v>1</v>
      </c>
      <c r="B15" s="7">
        <v>-0.00846</v>
      </c>
      <c r="C15" s="7">
        <v>0.02882</v>
      </c>
      <c r="D15" s="7">
        <v>-40.05796</v>
      </c>
      <c r="E15" s="7">
        <v>-94.12616</v>
      </c>
      <c r="F15" s="8">
        <v>-0.46034</v>
      </c>
      <c r="G15" s="9"/>
    </row>
    <row r="16" spans="1:7" ht="15.75">
      <c r="A16" s="6">
        <v>2</v>
      </c>
      <c r="B16" s="7">
        <v>-0.00852</v>
      </c>
      <c r="C16" s="7">
        <v>0.0318</v>
      </c>
      <c r="D16" s="7">
        <v>-40.05436</v>
      </c>
      <c r="E16" s="7">
        <v>-94.12647</v>
      </c>
      <c r="F16" s="8">
        <v>-0.4583</v>
      </c>
      <c r="G16" s="9"/>
    </row>
    <row r="17" spans="1:7" ht="15.75">
      <c r="A17" s="6">
        <v>3</v>
      </c>
      <c r="B17" s="7">
        <v>-0.00834</v>
      </c>
      <c r="C17" s="7">
        <v>0.02659</v>
      </c>
      <c r="D17" s="7">
        <v>-40.06011</v>
      </c>
      <c r="E17" s="7">
        <v>-94.12609</v>
      </c>
      <c r="F17" s="8">
        <v>-0.46228</v>
      </c>
      <c r="G17" s="9"/>
    </row>
    <row r="18" spans="1:7" ht="15.75">
      <c r="A18" s="6">
        <v>4</v>
      </c>
      <c r="B18" s="7">
        <v>-0.00838</v>
      </c>
      <c r="C18" s="7">
        <v>0.02811</v>
      </c>
      <c r="D18" s="7">
        <v>-40.05851</v>
      </c>
      <c r="E18" s="7">
        <v>-94.12766</v>
      </c>
      <c r="F18" s="8">
        <v>-0.46135</v>
      </c>
      <c r="G18" s="9"/>
    </row>
    <row r="19" spans="1:7" ht="15.75">
      <c r="A19" s="6">
        <v>5</v>
      </c>
      <c r="B19" s="7">
        <v>-0.00832</v>
      </c>
      <c r="C19" s="7">
        <v>0.02966</v>
      </c>
      <c r="D19" s="7">
        <v>-40.05664</v>
      </c>
      <c r="E19" s="7">
        <v>-94.12731</v>
      </c>
      <c r="F19" s="8">
        <v>-0.46012</v>
      </c>
      <c r="G19" s="9"/>
    </row>
    <row r="20" spans="1:7" ht="15.75">
      <c r="A20" s="6">
        <v>6</v>
      </c>
      <c r="B20" s="7">
        <v>-0.00858</v>
      </c>
      <c r="C20" s="7">
        <v>0.03658</v>
      </c>
      <c r="D20" s="7">
        <v>-40.04737</v>
      </c>
      <c r="E20" s="7">
        <v>-94.1274</v>
      </c>
      <c r="F20" s="8">
        <v>-0.45546</v>
      </c>
      <c r="G20" s="9"/>
    </row>
    <row r="21" spans="1:7" ht="15.75">
      <c r="A21" s="6">
        <v>7</v>
      </c>
      <c r="B21" s="7">
        <v>-0.00861</v>
      </c>
      <c r="C21" s="7">
        <v>0.02907</v>
      </c>
      <c r="D21" s="7">
        <v>-40.05646</v>
      </c>
      <c r="E21" s="7">
        <v>-94.12888</v>
      </c>
      <c r="F21" s="8">
        <v>-0.46021</v>
      </c>
      <c r="G21" s="9"/>
    </row>
    <row r="22" spans="1:7" ht="15.75">
      <c r="A22" s="6">
        <v>8</v>
      </c>
      <c r="B22" s="7">
        <v>-0.00843</v>
      </c>
      <c r="C22" s="7">
        <v>0.0351</v>
      </c>
      <c r="D22" s="7">
        <v>-40.04931</v>
      </c>
      <c r="E22" s="7">
        <v>-94.12776</v>
      </c>
      <c r="F22" s="8">
        <v>-0.45625</v>
      </c>
      <c r="G22" s="9"/>
    </row>
    <row r="23" spans="1:7" ht="15.75">
      <c r="A23" s="6">
        <v>9</v>
      </c>
      <c r="B23" s="7">
        <v>-0.00842</v>
      </c>
      <c r="C23" s="7">
        <v>0.03128</v>
      </c>
      <c r="D23" s="7">
        <v>-40.05392</v>
      </c>
      <c r="E23" s="7">
        <v>-94.12915</v>
      </c>
      <c r="F23" s="8">
        <v>-0.45856</v>
      </c>
      <c r="G23" s="9"/>
    </row>
    <row r="24" spans="1:7" ht="16.5" thickBot="1">
      <c r="A24" s="6">
        <v>10</v>
      </c>
      <c r="B24" s="7">
        <v>-0.00834</v>
      </c>
      <c r="C24" s="7">
        <v>0.0341</v>
      </c>
      <c r="D24" s="7">
        <v>-40.05111</v>
      </c>
      <c r="E24" s="7">
        <v>-94.12952</v>
      </c>
      <c r="F24" s="8">
        <v>-0.4564</v>
      </c>
      <c r="G24" s="9"/>
    </row>
    <row r="25" spans="1:6" ht="15.75" thickBot="1">
      <c r="A25" s="11" t="s">
        <v>2</v>
      </c>
      <c r="B25" s="32">
        <f>AVERAGE(B15:B24)</f>
        <v>-0.00844</v>
      </c>
      <c r="C25" s="32">
        <f>AVERAGE(C15:C24)</f>
        <v>0.031111</v>
      </c>
      <c r="D25" s="32">
        <f>AVERAGE(D15:D24)</f>
        <v>-40.05457500000001</v>
      </c>
      <c r="E25" s="32">
        <f>AVERAGE(E15:E24)</f>
        <v>-94.12763999999999</v>
      </c>
      <c r="F25" s="33">
        <f>AVERAGE(F15:F24)</f>
        <v>-0.458927</v>
      </c>
    </row>
    <row r="26" spans="1:6" ht="15.75" thickBot="1">
      <c r="A26" s="11" t="s">
        <v>3</v>
      </c>
      <c r="B26" s="32">
        <f>MAX(B15:B24)-MIN(B15:B24)</f>
        <v>0.0002900000000000003</v>
      </c>
      <c r="C26" s="32">
        <f>MAX(C15:C24)-MIN(C15:C24)</f>
        <v>0.009990000000000002</v>
      </c>
      <c r="D26" s="32">
        <f>MAX(D15:D24)-MIN(D15:D24)</f>
        <v>0.012740000000000862</v>
      </c>
      <c r="E26" s="32">
        <f>MAX(E15:E24)-MIN(E15:E24)</f>
        <v>0.003429999999994493</v>
      </c>
      <c r="F26" s="33">
        <f>MAX(F15:F24)-MIN(F15:F24)</f>
        <v>0.006820000000000048</v>
      </c>
    </row>
    <row r="27" spans="1:6" ht="15.75" thickBot="1">
      <c r="A27" s="11" t="s">
        <v>4</v>
      </c>
      <c r="B27" s="32">
        <f>STDEV(B15:B24)</f>
        <v>0.0001020892855407571</v>
      </c>
      <c r="C27" s="32">
        <f>STDEV(C15:C24)</f>
        <v>0.003269806144440711</v>
      </c>
      <c r="D27" s="32">
        <f>STDEV(D15:D24)</f>
        <v>0.004183430941756657</v>
      </c>
      <c r="E27" s="32">
        <f>STDEV(E15:E24)</f>
        <v>0.0012245271196113215</v>
      </c>
      <c r="F27" s="33">
        <f>STDEV(F15:F24)</f>
        <v>0.002316112883451267</v>
      </c>
    </row>
    <row r="28" ht="15.75" thickBot="1"/>
    <row r="29" spans="1:6" ht="15.75">
      <c r="A29" s="12" t="s">
        <v>5</v>
      </c>
      <c r="B29" s="13" t="s">
        <v>6</v>
      </c>
      <c r="C29" s="13" t="s">
        <v>7</v>
      </c>
      <c r="D29" s="13" t="s">
        <v>8</v>
      </c>
      <c r="E29" s="13" t="s">
        <v>9</v>
      </c>
      <c r="F29" s="14" t="s">
        <v>10</v>
      </c>
    </row>
    <row r="30" spans="1:6" ht="15.75">
      <c r="A30" s="6">
        <v>1</v>
      </c>
      <c r="B30" s="7">
        <v>0.00321</v>
      </c>
      <c r="C30" s="7">
        <v>12.68386</v>
      </c>
      <c r="D30" s="7">
        <v>94.253</v>
      </c>
      <c r="E30" s="7">
        <v>102.33583</v>
      </c>
      <c r="F30" s="8">
        <v>-38.5176</v>
      </c>
    </row>
    <row r="31" spans="1:6" ht="15.75">
      <c r="A31" s="6">
        <v>2</v>
      </c>
      <c r="B31" s="7">
        <v>0.00325</v>
      </c>
      <c r="C31" s="7">
        <v>12.68384</v>
      </c>
      <c r="D31" s="7">
        <v>94.25108</v>
      </c>
      <c r="E31" s="7">
        <v>102.33538</v>
      </c>
      <c r="F31" s="8">
        <v>-38.52124</v>
      </c>
    </row>
    <row r="32" spans="1:6" ht="15.75">
      <c r="A32" s="6">
        <v>3</v>
      </c>
      <c r="B32" s="7">
        <v>0.0033</v>
      </c>
      <c r="C32" s="7">
        <v>12.68384</v>
      </c>
      <c r="D32" s="7">
        <v>94.25103</v>
      </c>
      <c r="E32" s="7">
        <v>102.3341</v>
      </c>
      <c r="F32" s="8">
        <v>-38.52045</v>
      </c>
    </row>
    <row r="33" spans="1:6" ht="15.75">
      <c r="A33" s="6">
        <v>4</v>
      </c>
      <c r="B33" s="7">
        <v>0.00316</v>
      </c>
      <c r="C33" s="7">
        <v>12.68373</v>
      </c>
      <c r="D33" s="7">
        <v>94.24954</v>
      </c>
      <c r="E33" s="7">
        <v>102.33355</v>
      </c>
      <c r="F33" s="8">
        <v>-38.52305</v>
      </c>
    </row>
    <row r="34" spans="1:6" ht="15.75">
      <c r="A34" s="6">
        <v>5</v>
      </c>
      <c r="B34" s="7">
        <v>0.00325</v>
      </c>
      <c r="C34" s="7">
        <v>12.68371</v>
      </c>
      <c r="D34" s="7">
        <v>94.25034</v>
      </c>
      <c r="E34" s="7">
        <v>102.33403</v>
      </c>
      <c r="F34" s="8">
        <v>-38.52181</v>
      </c>
    </row>
    <row r="35" spans="1:6" ht="15.75">
      <c r="A35" s="6">
        <v>6</v>
      </c>
      <c r="B35" s="7">
        <v>0.00344</v>
      </c>
      <c r="C35" s="7">
        <v>12.68382</v>
      </c>
      <c r="D35" s="7">
        <v>94.23951</v>
      </c>
      <c r="E35" s="7">
        <v>102.33663</v>
      </c>
      <c r="F35" s="8">
        <v>-38.53487</v>
      </c>
    </row>
    <row r="36" spans="1:6" ht="15.75">
      <c r="A36" s="6">
        <v>7</v>
      </c>
      <c r="B36" s="7">
        <v>0.00348</v>
      </c>
      <c r="C36" s="7">
        <v>12.68388</v>
      </c>
      <c r="D36" s="7">
        <v>94.24077</v>
      </c>
      <c r="E36" s="7">
        <v>102.33646</v>
      </c>
      <c r="F36" s="8">
        <v>-38.53256</v>
      </c>
    </row>
    <row r="37" spans="1:6" ht="15.75">
      <c r="A37" s="6">
        <v>8</v>
      </c>
      <c r="B37" s="7">
        <v>0.00343</v>
      </c>
      <c r="C37" s="7">
        <v>12.68419</v>
      </c>
      <c r="D37" s="7">
        <v>94.24008</v>
      </c>
      <c r="E37" s="7">
        <v>102.33634</v>
      </c>
      <c r="F37" s="8">
        <v>-38.53446</v>
      </c>
    </row>
    <row r="38" spans="1:6" ht="15.75">
      <c r="A38" s="6">
        <v>9</v>
      </c>
      <c r="B38" s="7">
        <v>0.00337</v>
      </c>
      <c r="C38" s="7">
        <v>12.68395</v>
      </c>
      <c r="D38" s="7">
        <v>94.24172</v>
      </c>
      <c r="E38" s="7">
        <v>102.33635</v>
      </c>
      <c r="F38" s="8">
        <v>-38.53221</v>
      </c>
    </row>
    <row r="39" spans="1:6" ht="16.5" thickBot="1">
      <c r="A39" s="6">
        <v>10</v>
      </c>
      <c r="B39" s="7">
        <v>0.00328</v>
      </c>
      <c r="C39" s="7">
        <v>12.68421</v>
      </c>
      <c r="D39" s="7">
        <v>94.24043</v>
      </c>
      <c r="E39" s="7">
        <v>102.33764</v>
      </c>
      <c r="F39" s="8">
        <v>-38.53555</v>
      </c>
    </row>
    <row r="40" spans="1:6" ht="15.75" thickBot="1">
      <c r="A40" s="11" t="s">
        <v>11</v>
      </c>
      <c r="B40" s="32">
        <f>AVERAGE(B30:B39)</f>
        <v>0.0033169999999999996</v>
      </c>
      <c r="C40" s="32">
        <f>AVERAGE(C30:C39)</f>
        <v>12.683903</v>
      </c>
      <c r="D40" s="32">
        <f>AVERAGE(D30:D39)</f>
        <v>94.24575</v>
      </c>
      <c r="E40" s="32">
        <f>AVERAGE(E30:E39)</f>
        <v>102.33563099999999</v>
      </c>
      <c r="F40" s="33">
        <f>AVERAGE(F30:F39)</f>
        <v>-38.52738000000001</v>
      </c>
    </row>
    <row r="41" spans="1:6" ht="15.75" thickBot="1">
      <c r="A41" s="11" t="s">
        <v>3</v>
      </c>
      <c r="B41" s="32">
        <f>ABS(MAX(B30:B39)-MIN(B30:B39))</f>
        <v>0.00031999999999999997</v>
      </c>
      <c r="C41" s="32">
        <f>ABS(MAX(C30:C39)-MIN(C30:C39))</f>
        <v>0.0005000000000006111</v>
      </c>
      <c r="D41" s="32">
        <f>ABS(MAX(D30:D39)-MIN(D30:D39))</f>
        <v>0.013490000000004443</v>
      </c>
      <c r="E41" s="32">
        <f>ABS(MAX(E30:E39)-MIN(E30:E39))</f>
        <v>0.004089999999990823</v>
      </c>
      <c r="F41" s="33">
        <f>ABS(MAX(F30:F39)-MIN(F30:F39))</f>
        <v>0.017949999999999022</v>
      </c>
    </row>
    <row r="42" spans="1:6" ht="15.75" thickBot="1">
      <c r="A42" s="11" t="s">
        <v>4</v>
      </c>
      <c r="B42" s="32">
        <f>STDEV(B30:B39)</f>
        <v>0.00010750193796702766</v>
      </c>
      <c r="C42" s="32">
        <f>STDEV(C30:C39)</f>
        <v>0.00017101331981894547</v>
      </c>
      <c r="D42" s="32">
        <f>STDEV(D30:D39)</f>
        <v>0.005624472320927371</v>
      </c>
      <c r="E42" s="32">
        <f>STDEV(E30:E39)</f>
        <v>0.0013367161254338943</v>
      </c>
      <c r="F42" s="33">
        <f>STDEV(F30:F39)</f>
        <v>0.0071046416752242585</v>
      </c>
    </row>
    <row r="43" spans="1:6" ht="15.75" thickBot="1">
      <c r="A43" s="15"/>
      <c r="B43" s="16"/>
      <c r="C43" s="16"/>
      <c r="D43" s="16"/>
      <c r="E43" s="16"/>
      <c r="F43" s="16"/>
    </row>
    <row r="44" spans="1:6" ht="15.75">
      <c r="A44" s="12" t="s">
        <v>12</v>
      </c>
      <c r="B44" s="13" t="s">
        <v>6</v>
      </c>
      <c r="C44" s="13" t="s">
        <v>7</v>
      </c>
      <c r="D44" s="13" t="s">
        <v>8</v>
      </c>
      <c r="E44" s="13" t="s">
        <v>9</v>
      </c>
      <c r="F44" s="14" t="s">
        <v>10</v>
      </c>
    </row>
    <row r="45" spans="1:6" ht="15.75">
      <c r="A45" s="6">
        <v>1</v>
      </c>
      <c r="B45" s="7">
        <v>0.00379</v>
      </c>
      <c r="C45" s="7">
        <v>12.68971</v>
      </c>
      <c r="D45" s="7">
        <v>-94.6188</v>
      </c>
      <c r="E45" s="7">
        <v>102.81279</v>
      </c>
      <c r="F45" s="8">
        <v>-38.10633</v>
      </c>
    </row>
    <row r="46" spans="1:6" ht="15.75">
      <c r="A46" s="6">
        <v>2</v>
      </c>
      <c r="B46" s="7">
        <v>0.00381</v>
      </c>
      <c r="C46" s="7">
        <v>12.68964</v>
      </c>
      <c r="D46" s="7">
        <v>-94.62056</v>
      </c>
      <c r="E46" s="7">
        <v>102.81482</v>
      </c>
      <c r="F46" s="8">
        <v>-38.10528</v>
      </c>
    </row>
    <row r="47" spans="1:6" ht="15.75">
      <c r="A47" s="6">
        <v>3</v>
      </c>
      <c r="B47" s="7">
        <v>0.00382</v>
      </c>
      <c r="C47" s="7">
        <v>12.68959</v>
      </c>
      <c r="D47" s="7">
        <v>-94.62075</v>
      </c>
      <c r="E47" s="7">
        <v>102.81539</v>
      </c>
      <c r="F47" s="8">
        <v>-38.10518</v>
      </c>
    </row>
    <row r="48" spans="1:6" ht="15.75">
      <c r="A48" s="6">
        <v>4</v>
      </c>
      <c r="B48" s="7">
        <v>0.00394</v>
      </c>
      <c r="C48" s="7">
        <v>12.68981</v>
      </c>
      <c r="D48" s="7">
        <v>-94.62216</v>
      </c>
      <c r="E48" s="7">
        <v>102.81455</v>
      </c>
      <c r="F48" s="8">
        <v>-38.10357</v>
      </c>
    </row>
    <row r="49" spans="1:6" ht="15.75">
      <c r="A49" s="6">
        <v>5</v>
      </c>
      <c r="B49" s="7">
        <v>0.00385</v>
      </c>
      <c r="C49" s="7">
        <v>12.68994</v>
      </c>
      <c r="D49" s="7">
        <v>-94.62142</v>
      </c>
      <c r="E49" s="7">
        <v>102.81405</v>
      </c>
      <c r="F49" s="8">
        <v>-38.10395</v>
      </c>
    </row>
    <row r="50" spans="1:6" ht="15.75">
      <c r="A50" s="6">
        <v>6</v>
      </c>
      <c r="B50" s="7">
        <v>0.00398</v>
      </c>
      <c r="C50" s="7">
        <v>12.68999</v>
      </c>
      <c r="D50" s="7">
        <v>-94.63198</v>
      </c>
      <c r="E50" s="7">
        <v>102.81028</v>
      </c>
      <c r="F50" s="8">
        <v>-38.08634</v>
      </c>
    </row>
    <row r="51" spans="1:6" ht="15.75">
      <c r="A51" s="6">
        <v>7</v>
      </c>
      <c r="B51" s="7">
        <v>0.00379</v>
      </c>
      <c r="C51" s="7">
        <v>12.69009</v>
      </c>
      <c r="D51" s="7">
        <v>-94.63057</v>
      </c>
      <c r="E51" s="7">
        <v>102.81082</v>
      </c>
      <c r="F51" s="8">
        <v>-38.08832</v>
      </c>
    </row>
    <row r="52" spans="1:6" ht="15.75">
      <c r="A52" s="6">
        <v>8</v>
      </c>
      <c r="B52" s="7">
        <v>0.0038</v>
      </c>
      <c r="C52" s="7">
        <v>12.68999</v>
      </c>
      <c r="D52" s="7">
        <v>-94.63133</v>
      </c>
      <c r="E52" s="7">
        <v>102.81071</v>
      </c>
      <c r="F52" s="8">
        <v>-38.08754</v>
      </c>
    </row>
    <row r="53" spans="1:6" ht="15.75">
      <c r="A53" s="6">
        <v>9</v>
      </c>
      <c r="B53" s="7">
        <v>0.00389</v>
      </c>
      <c r="C53" s="7">
        <v>12.69014</v>
      </c>
      <c r="D53" s="7">
        <v>-94.62978</v>
      </c>
      <c r="E53" s="7">
        <v>102.811</v>
      </c>
      <c r="F53" s="8">
        <v>-38.08935</v>
      </c>
    </row>
    <row r="54" spans="1:6" ht="16.5" thickBot="1">
      <c r="A54" s="6">
        <v>10</v>
      </c>
      <c r="B54" s="7">
        <v>0.00389</v>
      </c>
      <c r="C54" s="7">
        <v>12.68998</v>
      </c>
      <c r="D54" s="7">
        <v>-94.63089</v>
      </c>
      <c r="E54" s="7">
        <v>102.80949</v>
      </c>
      <c r="F54" s="8">
        <v>-38.08742</v>
      </c>
    </row>
    <row r="55" spans="1:6" ht="16.5" thickBot="1">
      <c r="A55" s="17" t="s">
        <v>11</v>
      </c>
      <c r="B55" s="32">
        <f>AVERAGE(B45:B54)</f>
        <v>0.0038559999999999996</v>
      </c>
      <c r="C55" s="32">
        <f>AVERAGE(C45:C54)</f>
        <v>12.689888</v>
      </c>
      <c r="D55" s="32">
        <f>AVERAGE(D45:D54)</f>
        <v>-94.62582400000001</v>
      </c>
      <c r="E55" s="32">
        <f>AVERAGE(E45:E54)</f>
        <v>102.81239000000001</v>
      </c>
      <c r="F55" s="33">
        <f>AVERAGE(F45:F54)</f>
        <v>-38.096328</v>
      </c>
    </row>
    <row r="56" spans="1:6" ht="16.5" thickBot="1">
      <c r="A56" s="17" t="s">
        <v>3</v>
      </c>
      <c r="B56" s="32">
        <f>ABS(MAX(B45:B54)-MIN(B45:B54))</f>
        <v>0.00019000000000000006</v>
      </c>
      <c r="C56" s="32">
        <f>ABS(MAX(C45:C54)-MIN(C45:C54))</f>
        <v>0.0005499999999987182</v>
      </c>
      <c r="D56" s="32">
        <f>ABS(MAX(D45:D54)-MIN(D45:D54))</f>
        <v>0.01318000000000552</v>
      </c>
      <c r="E56" s="32">
        <f>ABS(MAX(E45:E54)-MIN(E45:E54))</f>
        <v>0.005899999999996908</v>
      </c>
      <c r="F56" s="33">
        <f>ABS(MAX(F45:F54)-MIN(F45:F54))</f>
        <v>0.019989999999999952</v>
      </c>
    </row>
    <row r="57" spans="1:6" ht="16.5" thickBot="1">
      <c r="A57" s="17" t="s">
        <v>4</v>
      </c>
      <c r="B57" s="32">
        <f>STDEV(B45:B54)</f>
        <v>6.66999916708307E-05</v>
      </c>
      <c r="C57" s="32">
        <f>STDEV(C45:C54)</f>
        <v>0.0001898420396010317</v>
      </c>
      <c r="D57" s="32">
        <f>STDEV(D45:D54)</f>
        <v>0.005453470250931583</v>
      </c>
      <c r="E57" s="32">
        <f>STDEV(E45:E54)</f>
        <v>0.002174795009493905</v>
      </c>
      <c r="F57" s="33">
        <f>STDEV(F45:F54)</f>
        <v>0.00905685596661334</v>
      </c>
    </row>
    <row r="58" spans="1:6" ht="15.75" thickBot="1">
      <c r="A58" s="15"/>
      <c r="B58" s="16"/>
      <c r="C58" s="16"/>
      <c r="D58" s="16"/>
      <c r="E58" s="16"/>
      <c r="F58" s="16"/>
    </row>
    <row r="59" spans="1:6" ht="15.75">
      <c r="A59" s="12" t="s">
        <v>13</v>
      </c>
      <c r="B59" s="13" t="s">
        <v>6</v>
      </c>
      <c r="C59" s="13" t="s">
        <v>7</v>
      </c>
      <c r="D59" s="13" t="s">
        <v>8</v>
      </c>
      <c r="E59" s="13" t="s">
        <v>9</v>
      </c>
      <c r="F59" s="14" t="s">
        <v>10</v>
      </c>
    </row>
    <row r="60" spans="1:6" ht="15.75">
      <c r="A60" s="6">
        <v>1</v>
      </c>
      <c r="B60" s="7">
        <v>0.00102</v>
      </c>
      <c r="C60" s="7">
        <v>12.68194</v>
      </c>
      <c r="D60" s="7">
        <v>-51.26694</v>
      </c>
      <c r="E60" s="7">
        <v>102.4207</v>
      </c>
      <c r="F60" s="8">
        <v>67.63855</v>
      </c>
    </row>
    <row r="61" spans="1:6" ht="15.75">
      <c r="A61" s="6">
        <v>2</v>
      </c>
      <c r="B61" s="7">
        <v>0.00104</v>
      </c>
      <c r="C61" s="7">
        <v>12.68209</v>
      </c>
      <c r="D61" s="7">
        <v>-51.26628</v>
      </c>
      <c r="E61" s="7">
        <v>102.42148</v>
      </c>
      <c r="F61" s="8">
        <v>67.63874</v>
      </c>
    </row>
    <row r="62" spans="1:6" ht="15.75">
      <c r="A62" s="6">
        <v>3</v>
      </c>
      <c r="B62" s="7">
        <v>0.00091</v>
      </c>
      <c r="C62" s="7">
        <v>12.68205</v>
      </c>
      <c r="D62" s="7">
        <v>-51.26678</v>
      </c>
      <c r="E62" s="7">
        <v>102.42179</v>
      </c>
      <c r="F62" s="8">
        <v>67.63915</v>
      </c>
    </row>
    <row r="63" spans="1:6" ht="15.75">
      <c r="A63" s="6">
        <v>4</v>
      </c>
      <c r="B63" s="7">
        <v>0.00092</v>
      </c>
      <c r="C63" s="7">
        <v>12.68197</v>
      </c>
      <c r="D63" s="7">
        <v>-51.26575</v>
      </c>
      <c r="E63" s="7">
        <v>102.4207</v>
      </c>
      <c r="F63" s="8">
        <v>67.63926</v>
      </c>
    </row>
    <row r="64" spans="1:6" ht="15.75">
      <c r="A64" s="6">
        <v>5</v>
      </c>
      <c r="B64" s="7">
        <v>0.00088</v>
      </c>
      <c r="C64" s="7">
        <v>12.68172</v>
      </c>
      <c r="D64" s="7">
        <v>-51.26585</v>
      </c>
      <c r="E64" s="7">
        <v>102.42039</v>
      </c>
      <c r="F64" s="8">
        <v>67.63918</v>
      </c>
    </row>
    <row r="65" spans="1:6" ht="15.75">
      <c r="A65" s="6">
        <v>6</v>
      </c>
      <c r="B65" s="7">
        <v>0.00113</v>
      </c>
      <c r="C65" s="7">
        <v>12.68206</v>
      </c>
      <c r="D65" s="7">
        <v>-51.25961</v>
      </c>
      <c r="E65" s="7">
        <v>102.42173</v>
      </c>
      <c r="F65" s="8">
        <v>67.64973</v>
      </c>
    </row>
    <row r="66" spans="1:6" ht="15.75">
      <c r="A66" s="6">
        <v>7</v>
      </c>
      <c r="B66" s="7">
        <v>0.00116</v>
      </c>
      <c r="C66" s="7">
        <v>12.68227</v>
      </c>
      <c r="D66" s="7">
        <v>-51.26067</v>
      </c>
      <c r="E66" s="7">
        <v>102.42182</v>
      </c>
      <c r="F66" s="8">
        <v>67.64843</v>
      </c>
    </row>
    <row r="67" spans="1:6" ht="15.75">
      <c r="A67" s="6">
        <v>8</v>
      </c>
      <c r="B67" s="7">
        <v>0.00104</v>
      </c>
      <c r="C67" s="7">
        <v>12.68206</v>
      </c>
      <c r="D67" s="7">
        <v>-51.25982</v>
      </c>
      <c r="E67" s="7">
        <v>102.42186</v>
      </c>
      <c r="F67" s="8">
        <v>67.64884</v>
      </c>
    </row>
    <row r="68" spans="1:6" ht="15.75">
      <c r="A68" s="6">
        <v>9</v>
      </c>
      <c r="B68" s="7">
        <v>0.00112</v>
      </c>
      <c r="C68" s="7">
        <v>12.68211</v>
      </c>
      <c r="D68" s="7">
        <v>-51.26058</v>
      </c>
      <c r="E68" s="7">
        <v>102.42143</v>
      </c>
      <c r="F68" s="8">
        <v>67.64788</v>
      </c>
    </row>
    <row r="69" spans="1:6" ht="16.5" thickBot="1">
      <c r="A69" s="6">
        <v>10</v>
      </c>
      <c r="B69" s="7">
        <v>0.00112</v>
      </c>
      <c r="C69" s="7">
        <v>12.68214</v>
      </c>
      <c r="D69" s="7">
        <v>-51.25892</v>
      </c>
      <c r="E69" s="7">
        <v>102.42054</v>
      </c>
      <c r="F69" s="8">
        <v>67.64847</v>
      </c>
    </row>
    <row r="70" spans="1:6" ht="15.75" thickBot="1">
      <c r="A70" s="11" t="s">
        <v>11</v>
      </c>
      <c r="B70" s="32">
        <f>AVERAGE(B60:B69)</f>
        <v>0.0010339999999999998</v>
      </c>
      <c r="C70" s="32">
        <f>AVERAGE(C60:C69)</f>
        <v>12.682041000000002</v>
      </c>
      <c r="D70" s="32">
        <f>AVERAGE(D60:D69)</f>
        <v>-51.26312</v>
      </c>
      <c r="E70" s="32">
        <f>AVERAGE(E60:E69)</f>
        <v>102.421244</v>
      </c>
      <c r="F70" s="33">
        <f>AVERAGE(F60:F69)</f>
        <v>67.643823</v>
      </c>
    </row>
    <row r="71" spans="1:6" ht="15.75" thickBot="1">
      <c r="A71" s="11" t="s">
        <v>3</v>
      </c>
      <c r="B71" s="32">
        <f>ABS(MAX(B60:B69)-MIN(B60:B69))</f>
        <v>0.00028</v>
      </c>
      <c r="C71" s="32">
        <f>ABS(MAX(C60:C69)-MIN(C60:C69))</f>
        <v>0.0005500000000004945</v>
      </c>
      <c r="D71" s="32">
        <f>ABS(MAX(D60:D69)-MIN(D60:D69))</f>
        <v>0.008019999999994809</v>
      </c>
      <c r="E71" s="32">
        <f>ABS(MAX(E60:E69)-MIN(E60:E69))</f>
        <v>0.0014699999999976399</v>
      </c>
      <c r="F71" s="33">
        <f>ABS(MAX(F60:F69)-MIN(F60:F69))</f>
        <v>0.011180000000010182</v>
      </c>
    </row>
    <row r="72" spans="1:6" ht="15.75" thickBot="1">
      <c r="A72" s="11" t="s">
        <v>4</v>
      </c>
      <c r="B72" s="32">
        <f>STDEV(B60:B69)</f>
        <v>0.00010123679612121712</v>
      </c>
      <c r="C72" s="32">
        <f>STDEV(C60:C69)</f>
        <v>0.00014471811681108593</v>
      </c>
      <c r="D72" s="32">
        <f>STDEV(D60:D69)</f>
        <v>0.003426167278785122</v>
      </c>
      <c r="E72" s="32">
        <f>STDEV(E60:E69)</f>
        <v>0.0005918558383028214</v>
      </c>
      <c r="F72" s="33">
        <f>STDEV(F60:F69)</f>
        <v>0.005133744680492552</v>
      </c>
    </row>
    <row r="73" spans="1:6" ht="15.75" thickBot="1">
      <c r="A73" s="15"/>
      <c r="B73" s="16"/>
      <c r="C73" s="16"/>
      <c r="D73" s="16"/>
      <c r="E73" s="16"/>
      <c r="F73" s="16"/>
    </row>
    <row r="74" spans="1:6" ht="15.75">
      <c r="A74" s="12" t="s">
        <v>14</v>
      </c>
      <c r="B74" s="13" t="s">
        <v>6</v>
      </c>
      <c r="C74" s="13" t="s">
        <v>7</v>
      </c>
      <c r="D74" s="13" t="s">
        <v>8</v>
      </c>
      <c r="E74" s="13" t="s">
        <v>9</v>
      </c>
      <c r="F74" s="14" t="s">
        <v>10</v>
      </c>
    </row>
    <row r="75" spans="1:6" ht="15.75">
      <c r="A75" s="6">
        <v>1</v>
      </c>
      <c r="B75" s="7">
        <v>0.00393</v>
      </c>
      <c r="C75" s="7">
        <v>12.65369</v>
      </c>
      <c r="D75" s="7">
        <v>51.32283</v>
      </c>
      <c r="E75" s="7">
        <v>102.19201</v>
      </c>
      <c r="F75" s="8">
        <v>67.41821</v>
      </c>
    </row>
    <row r="76" spans="1:6" ht="15.75">
      <c r="A76" s="6">
        <v>2</v>
      </c>
      <c r="B76" s="7">
        <v>0.00401</v>
      </c>
      <c r="C76" s="7">
        <v>12.65391</v>
      </c>
      <c r="D76" s="7">
        <v>51.32346</v>
      </c>
      <c r="E76" s="7">
        <v>102.1913</v>
      </c>
      <c r="F76" s="8">
        <v>67.41611</v>
      </c>
    </row>
    <row r="77" spans="1:6" ht="15.75">
      <c r="A77" s="6">
        <v>3</v>
      </c>
      <c r="B77" s="7">
        <v>0.00392</v>
      </c>
      <c r="C77" s="7">
        <v>12.65383</v>
      </c>
      <c r="D77" s="7">
        <v>51.32292</v>
      </c>
      <c r="E77" s="7">
        <v>102.19064</v>
      </c>
      <c r="F77" s="8">
        <v>67.41682</v>
      </c>
    </row>
    <row r="78" spans="1:6" ht="15.75">
      <c r="A78" s="6">
        <v>4</v>
      </c>
      <c r="B78" s="7">
        <v>0.00407</v>
      </c>
      <c r="C78" s="7">
        <v>12.65369</v>
      </c>
      <c r="D78" s="7">
        <v>51.32375</v>
      </c>
      <c r="E78" s="7">
        <v>102.18944</v>
      </c>
      <c r="F78" s="8">
        <v>67.41468</v>
      </c>
    </row>
    <row r="79" spans="1:6" ht="15.75">
      <c r="A79" s="6">
        <v>5</v>
      </c>
      <c r="B79" s="7">
        <v>0.00395</v>
      </c>
      <c r="C79" s="7">
        <v>12.65373</v>
      </c>
      <c r="D79" s="7">
        <v>51.32374</v>
      </c>
      <c r="E79" s="7">
        <v>102.18975</v>
      </c>
      <c r="F79" s="8">
        <v>67.41533</v>
      </c>
    </row>
    <row r="80" spans="1:6" ht="15.75">
      <c r="A80" s="6">
        <v>6</v>
      </c>
      <c r="B80" s="7">
        <v>0.00635</v>
      </c>
      <c r="C80" s="7">
        <v>12.65151</v>
      </c>
      <c r="D80" s="7">
        <v>51.33033</v>
      </c>
      <c r="E80" s="7">
        <v>102.19548</v>
      </c>
      <c r="F80" s="8">
        <v>67.40877</v>
      </c>
    </row>
    <row r="81" spans="1:6" ht="15.75">
      <c r="A81" s="6">
        <v>7</v>
      </c>
      <c r="B81" s="7">
        <v>0.001</v>
      </c>
      <c r="C81" s="7">
        <v>12.66332</v>
      </c>
      <c r="D81" s="7">
        <v>51.32497</v>
      </c>
      <c r="E81" s="7">
        <v>102.18894</v>
      </c>
      <c r="F81" s="8">
        <v>67.40749</v>
      </c>
    </row>
    <row r="82" spans="1:6" ht="15.75">
      <c r="A82" s="6">
        <v>8</v>
      </c>
      <c r="B82" s="7">
        <v>0.00089</v>
      </c>
      <c r="C82" s="7">
        <v>12.66289</v>
      </c>
      <c r="D82" s="7">
        <v>51.32552</v>
      </c>
      <c r="E82" s="7">
        <v>102.18924</v>
      </c>
      <c r="F82" s="8">
        <v>67.40618</v>
      </c>
    </row>
    <row r="83" spans="1:6" ht="15.75">
      <c r="A83" s="6">
        <v>9</v>
      </c>
      <c r="B83" s="7">
        <v>0.00104</v>
      </c>
      <c r="C83" s="7">
        <v>12.6628</v>
      </c>
      <c r="D83" s="7">
        <v>51.32489</v>
      </c>
      <c r="E83" s="7">
        <v>102.1888</v>
      </c>
      <c r="F83" s="8">
        <v>67.40754</v>
      </c>
    </row>
    <row r="84" spans="1:6" ht="16.5" thickBot="1">
      <c r="A84" s="6">
        <v>10</v>
      </c>
      <c r="B84" s="7">
        <v>0.00103</v>
      </c>
      <c r="C84" s="7">
        <v>12.6625</v>
      </c>
      <c r="D84" s="7">
        <v>51.32662</v>
      </c>
      <c r="E84" s="7">
        <v>102.18956</v>
      </c>
      <c r="F84" s="8">
        <v>67.40536</v>
      </c>
    </row>
    <row r="85" spans="1:6" ht="15.75" thickBot="1">
      <c r="A85" s="11" t="s">
        <v>11</v>
      </c>
      <c r="B85" s="32">
        <f>AVERAGE(B75:B84)</f>
        <v>0.003019</v>
      </c>
      <c r="C85" s="32">
        <f>AVERAGE(C75:C84)</f>
        <v>12.657187</v>
      </c>
      <c r="D85" s="32">
        <f>AVERAGE(D75:D84)</f>
        <v>51.32490299999999</v>
      </c>
      <c r="E85" s="32">
        <f>AVERAGE(E75:E84)</f>
        <v>102.190516</v>
      </c>
      <c r="F85" s="33">
        <f>AVERAGE(F75:F84)</f>
        <v>67.411649</v>
      </c>
    </row>
    <row r="86" spans="1:6" ht="15.75" thickBot="1">
      <c r="A86" s="11" t="s">
        <v>3</v>
      </c>
      <c r="B86" s="32">
        <f>ABS(MAX(B75:B84)-MIN(B75:B84))</f>
        <v>0.00546</v>
      </c>
      <c r="C86" s="32">
        <f>ABS(MAX(C75:C84)-MIN(C75:C84))</f>
        <v>0.011810000000000542</v>
      </c>
      <c r="D86" s="32">
        <f>ABS(MAX(D75:D84)-MIN(D75:D84))</f>
        <v>0.007499999999993179</v>
      </c>
      <c r="E86" s="32">
        <f>ABS(MAX(E75:E84)-MIN(E75:E84))</f>
        <v>0.006680000000002906</v>
      </c>
      <c r="F86" s="33">
        <f>ABS(MAX(F75:F84)-MIN(F75:F84))</f>
        <v>0.01285000000000025</v>
      </c>
    </row>
    <row r="87" spans="1:6" ht="15.75" thickBot="1">
      <c r="A87" s="11" t="s">
        <v>4</v>
      </c>
      <c r="B87" s="32">
        <f>STDEV(B75:B84)</f>
        <v>0.0018906874117338613</v>
      </c>
      <c r="C87" s="32">
        <f>STDEV(C75:C84)</f>
        <v>0.004949938383455361</v>
      </c>
      <c r="D87" s="32">
        <f>STDEV(D75:D84)</f>
        <v>0.002255354369789046</v>
      </c>
      <c r="E87" s="32">
        <f>STDEV(E75:E84)</f>
        <v>0.0020335639213514413</v>
      </c>
      <c r="F87" s="33">
        <f>STDEV(F75:F84)</f>
        <v>0.004992822515037839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7"/>
  <sheetViews>
    <sheetView workbookViewId="0" topLeftCell="A70">
      <selection activeCell="I87" sqref="I87"/>
    </sheetView>
  </sheetViews>
  <sheetFormatPr defaultColWidth="9.140625" defaultRowHeight="12.75"/>
  <cols>
    <col min="1" max="1" width="10.57421875" style="10" bestFit="1" customWidth="1"/>
    <col min="2" max="2" width="11.140625" style="10" bestFit="1" customWidth="1"/>
    <col min="3" max="3" width="15.57421875" style="10" bestFit="1" customWidth="1"/>
    <col min="4" max="4" width="12.421875" style="10" bestFit="1" customWidth="1"/>
    <col min="5" max="5" width="13.00390625" style="10" bestFit="1" customWidth="1"/>
    <col min="6" max="6" width="12.421875" style="10" bestFit="1" customWidth="1"/>
    <col min="7" max="7" width="6.57421875" style="10" customWidth="1"/>
    <col min="8" max="16384" width="9.140625" style="10" customWidth="1"/>
  </cols>
  <sheetData>
    <row r="1" spans="1:5" ht="15.75">
      <c r="A1" s="20" t="s">
        <v>15</v>
      </c>
      <c r="B1" s="21" t="s">
        <v>16</v>
      </c>
      <c r="D1" s="26" t="s">
        <v>0</v>
      </c>
      <c r="E1" s="27" t="s">
        <v>24</v>
      </c>
    </row>
    <row r="2" spans="1:5" s="1" customFormat="1" ht="15.75">
      <c r="A2" s="22" t="s">
        <v>17</v>
      </c>
      <c r="B2" s="23" t="s">
        <v>18</v>
      </c>
      <c r="D2" s="28">
        <v>1</v>
      </c>
      <c r="E2" s="29">
        <v>0.47222222222222227</v>
      </c>
    </row>
    <row r="3" spans="1:5" ht="16.5" thickBot="1">
      <c r="A3" s="24" t="s">
        <v>19</v>
      </c>
      <c r="B3" s="25">
        <v>90</v>
      </c>
      <c r="D3" s="30">
        <v>2</v>
      </c>
      <c r="E3" s="31">
        <v>0.4784722222222222</v>
      </c>
    </row>
    <row r="4" spans="1:5" ht="15.75">
      <c r="A4" s="18"/>
      <c r="B4" s="19"/>
      <c r="D4" s="30">
        <v>3</v>
      </c>
      <c r="E4" s="31">
        <v>0.48541666666666666</v>
      </c>
    </row>
    <row r="5" spans="1:5" ht="15.75">
      <c r="A5" s="18"/>
      <c r="B5" s="19"/>
      <c r="D5" s="30">
        <v>4</v>
      </c>
      <c r="E5" s="31">
        <v>0.4909722222222222</v>
      </c>
    </row>
    <row r="6" spans="1:5" ht="15.75">
      <c r="A6" s="18"/>
      <c r="B6" s="19"/>
      <c r="D6" s="30">
        <v>5</v>
      </c>
      <c r="E6" s="31">
        <v>0.5208333333333334</v>
      </c>
    </row>
    <row r="7" spans="1:5" ht="15.75">
      <c r="A7" s="18"/>
      <c r="B7" s="19"/>
      <c r="D7" s="51">
        <v>6</v>
      </c>
      <c r="E7" s="52">
        <v>0.34652777777777777</v>
      </c>
    </row>
    <row r="8" spans="1:5" ht="15.75">
      <c r="A8" s="18"/>
      <c r="B8" s="19"/>
      <c r="D8" s="51">
        <v>7</v>
      </c>
      <c r="E8" s="52">
        <v>0.3541666666666667</v>
      </c>
    </row>
    <row r="9" spans="1:5" ht="15.75">
      <c r="A9" s="18"/>
      <c r="B9" s="19"/>
      <c r="D9" s="51">
        <v>8</v>
      </c>
      <c r="E9" s="52">
        <v>0.3659722222222222</v>
      </c>
    </row>
    <row r="10" spans="1:5" ht="15.75">
      <c r="A10" s="18"/>
      <c r="B10" s="19"/>
      <c r="D10" s="51">
        <v>9</v>
      </c>
      <c r="E10" s="52">
        <v>0.37222222222222223</v>
      </c>
    </row>
    <row r="11" spans="1:5" ht="16.5" thickBot="1">
      <c r="A11" s="18"/>
      <c r="B11" s="19"/>
      <c r="D11" s="53">
        <v>10</v>
      </c>
      <c r="E11" s="54">
        <v>0.37777777777777777</v>
      </c>
    </row>
    <row r="12" ht="15"/>
    <row r="13" s="1" customFormat="1" ht="15.75" thickBot="1"/>
    <row r="14" spans="1:6" s="5" customFormat="1" ht="45">
      <c r="A14" s="2" t="s">
        <v>0</v>
      </c>
      <c r="B14" s="3" t="s">
        <v>21</v>
      </c>
      <c r="C14" s="3" t="s">
        <v>1</v>
      </c>
      <c r="D14" s="3" t="s">
        <v>22</v>
      </c>
      <c r="E14" s="3" t="s">
        <v>23</v>
      </c>
      <c r="F14" s="4" t="s">
        <v>20</v>
      </c>
    </row>
    <row r="15" spans="1:7" ht="15.75">
      <c r="A15" s="6">
        <v>1</v>
      </c>
      <c r="B15" s="7">
        <v>-0.00847</v>
      </c>
      <c r="C15" s="7">
        <v>0.02578</v>
      </c>
      <c r="D15" s="7">
        <v>-40.06235</v>
      </c>
      <c r="E15" s="7">
        <v>-94.1289</v>
      </c>
      <c r="F15" s="8">
        <v>-0.46257</v>
      </c>
      <c r="G15" s="9"/>
    </row>
    <row r="16" spans="1:7" ht="15.75">
      <c r="A16" s="6">
        <v>2</v>
      </c>
      <c r="B16" s="7">
        <v>-0.00837</v>
      </c>
      <c r="C16" s="7">
        <v>0.02788</v>
      </c>
      <c r="D16" s="7">
        <v>-40.05997</v>
      </c>
      <c r="E16" s="7">
        <v>-94.12867</v>
      </c>
      <c r="F16" s="8">
        <v>-0.46126</v>
      </c>
      <c r="G16" s="9"/>
    </row>
    <row r="17" spans="1:7" ht="15.75">
      <c r="A17" s="6">
        <v>3</v>
      </c>
      <c r="B17" s="7">
        <v>-0.00832</v>
      </c>
      <c r="C17" s="7">
        <v>0.03272</v>
      </c>
      <c r="D17" s="7">
        <v>-40.05452</v>
      </c>
      <c r="E17" s="7">
        <v>-94.12789</v>
      </c>
      <c r="F17" s="8">
        <v>-0.45694</v>
      </c>
      <c r="G17" s="9"/>
    </row>
    <row r="18" spans="1:7" ht="15.75">
      <c r="A18" s="6">
        <v>4</v>
      </c>
      <c r="B18" s="7">
        <v>-0.00847</v>
      </c>
      <c r="C18" s="7">
        <v>0.02454</v>
      </c>
      <c r="D18" s="7">
        <v>-40.06402</v>
      </c>
      <c r="E18" s="7">
        <v>-94.12767</v>
      </c>
      <c r="F18" s="8">
        <v>-0.46366</v>
      </c>
      <c r="G18" s="9"/>
    </row>
    <row r="19" spans="1:7" ht="15.75">
      <c r="A19" s="6">
        <v>5</v>
      </c>
      <c r="B19" s="7">
        <v>-0.00831</v>
      </c>
      <c r="C19" s="7">
        <v>0.03222</v>
      </c>
      <c r="D19" s="7">
        <v>-40.05506</v>
      </c>
      <c r="E19" s="7">
        <v>-94.12895</v>
      </c>
      <c r="F19" s="8">
        <v>-0.45733</v>
      </c>
      <c r="G19" s="9"/>
    </row>
    <row r="20" spans="1:7" ht="15.75">
      <c r="A20" s="6">
        <v>6</v>
      </c>
      <c r="B20" s="7">
        <v>-0.00859</v>
      </c>
      <c r="C20" s="7">
        <v>0.03367</v>
      </c>
      <c r="D20" s="7">
        <v>-40.05292</v>
      </c>
      <c r="E20" s="7">
        <v>-94.1309</v>
      </c>
      <c r="F20" s="8">
        <v>-0.45684</v>
      </c>
      <c r="G20" s="9"/>
    </row>
    <row r="21" spans="1:7" ht="15.75">
      <c r="A21" s="6">
        <v>7</v>
      </c>
      <c r="B21" s="7">
        <v>-0.00874</v>
      </c>
      <c r="C21" s="7">
        <v>0.03209</v>
      </c>
      <c r="D21" s="7">
        <v>-40.05535</v>
      </c>
      <c r="E21" s="7">
        <v>-94.13265</v>
      </c>
      <c r="F21" s="8">
        <v>-0.45759</v>
      </c>
      <c r="G21" s="9"/>
    </row>
    <row r="22" spans="1:7" ht="15.75">
      <c r="A22" s="6">
        <v>8</v>
      </c>
      <c r="B22" s="7">
        <v>-0.00861</v>
      </c>
      <c r="C22" s="7">
        <v>0.02917</v>
      </c>
      <c r="D22" s="7">
        <v>-40.05849</v>
      </c>
      <c r="E22" s="7">
        <v>-94.13256</v>
      </c>
      <c r="F22" s="8">
        <v>-0.46014</v>
      </c>
      <c r="G22" s="9"/>
    </row>
    <row r="23" spans="1:7" ht="15.75">
      <c r="A23" s="6">
        <v>9</v>
      </c>
      <c r="B23" s="7">
        <v>-0.00867</v>
      </c>
      <c r="C23" s="7">
        <v>0.02307</v>
      </c>
      <c r="D23" s="7">
        <v>-40.06641</v>
      </c>
      <c r="E23" s="7">
        <v>-94.12964</v>
      </c>
      <c r="F23" s="8">
        <v>-0.46441</v>
      </c>
      <c r="G23" s="9"/>
    </row>
    <row r="24" spans="1:7" ht="16.5" thickBot="1">
      <c r="A24" s="6">
        <v>10</v>
      </c>
      <c r="B24" s="7">
        <v>-0.00857</v>
      </c>
      <c r="C24" s="7">
        <v>0.02341</v>
      </c>
      <c r="D24" s="7">
        <v>-40.06625</v>
      </c>
      <c r="E24" s="7">
        <v>-94.13043</v>
      </c>
      <c r="F24" s="8">
        <v>-0.46419</v>
      </c>
      <c r="G24" s="9"/>
    </row>
    <row r="25" spans="1:6" ht="15.75" thickBot="1">
      <c r="A25" s="11" t="s">
        <v>2</v>
      </c>
      <c r="B25" s="32">
        <f>AVERAGE(B15:B24)</f>
        <v>-0.008511999999999999</v>
      </c>
      <c r="C25" s="32">
        <f>AVERAGE(C15:C24)</f>
        <v>0.028454999999999998</v>
      </c>
      <c r="D25" s="32">
        <f>AVERAGE(D15:D24)</f>
        <v>-40.059534</v>
      </c>
      <c r="E25" s="32">
        <f>AVERAGE(E15:E24)</f>
        <v>-94.12982600000001</v>
      </c>
      <c r="F25" s="33">
        <f>AVERAGE(F15:F24)</f>
        <v>-0.46049300000000004</v>
      </c>
    </row>
    <row r="26" spans="1:6" ht="15.75" thickBot="1">
      <c r="A26" s="11" t="s">
        <v>3</v>
      </c>
      <c r="B26" s="32">
        <f>MAX(B15:B24)-MIN(B15:B24)</f>
        <v>0.0004299999999999998</v>
      </c>
      <c r="C26" s="32">
        <f>MAX(C15:C24)-MIN(C15:C24)</f>
        <v>0.010599999999999998</v>
      </c>
      <c r="D26" s="32">
        <f>MAX(D15:D24)-MIN(D15:D24)</f>
        <v>0.013489999999997337</v>
      </c>
      <c r="E26" s="32">
        <f>MAX(E15:E24)-MIN(E15:E24)</f>
        <v>0.004980000000003315</v>
      </c>
      <c r="F26" s="33">
        <f>MAX(F15:F24)-MIN(F15:F24)</f>
        <v>0.007569999999999966</v>
      </c>
    </row>
    <row r="27" spans="1:6" ht="15.75" thickBot="1">
      <c r="A27" s="11" t="s">
        <v>4</v>
      </c>
      <c r="B27" s="32">
        <f>STDEV(B15:B24)</f>
        <v>0.0001480840602120596</v>
      </c>
      <c r="C27" s="32">
        <f>STDEV(C15:C24)</f>
        <v>0.004089958570830652</v>
      </c>
      <c r="D27" s="32">
        <f>STDEV(D15:D24)</f>
        <v>0.005034611758175231</v>
      </c>
      <c r="E27" s="32">
        <f>STDEV(E15:E24)</f>
        <v>0.0017751444385682518</v>
      </c>
      <c r="F27" s="33">
        <f>STDEV(F15:F24)</f>
        <v>0.0031352407314980445</v>
      </c>
    </row>
    <row r="28" ht="15.75" thickBot="1"/>
    <row r="29" spans="1:6" ht="15.75">
      <c r="A29" s="12" t="s">
        <v>5</v>
      </c>
      <c r="B29" s="13" t="s">
        <v>6</v>
      </c>
      <c r="C29" s="13" t="s">
        <v>7</v>
      </c>
      <c r="D29" s="13" t="s">
        <v>8</v>
      </c>
      <c r="E29" s="13" t="s">
        <v>9</v>
      </c>
      <c r="F29" s="14" t="s">
        <v>10</v>
      </c>
    </row>
    <row r="30" spans="1:6" ht="15.75">
      <c r="A30" s="6">
        <v>1</v>
      </c>
      <c r="B30" s="7">
        <v>0.00327</v>
      </c>
      <c r="C30" s="7">
        <v>12.684</v>
      </c>
      <c r="D30" s="7">
        <v>94.23451</v>
      </c>
      <c r="E30" s="7">
        <v>102.33161</v>
      </c>
      <c r="F30" s="8">
        <v>-38.54133</v>
      </c>
    </row>
    <row r="31" spans="1:6" ht="15.75">
      <c r="A31" s="6">
        <v>2</v>
      </c>
      <c r="B31" s="7">
        <v>0.0033</v>
      </c>
      <c r="C31" s="7">
        <v>12.68416</v>
      </c>
      <c r="D31" s="7">
        <v>94.23347</v>
      </c>
      <c r="E31" s="7">
        <v>102.3322</v>
      </c>
      <c r="F31" s="8">
        <v>-38.54284</v>
      </c>
    </row>
    <row r="32" spans="1:6" ht="15.75">
      <c r="A32" s="6">
        <v>3</v>
      </c>
      <c r="B32" s="7">
        <v>0.00329</v>
      </c>
      <c r="C32" s="7">
        <v>12.68413</v>
      </c>
      <c r="D32" s="7">
        <v>94.23672</v>
      </c>
      <c r="E32" s="7">
        <v>102.3371</v>
      </c>
      <c r="F32" s="8">
        <v>-38.54225</v>
      </c>
    </row>
    <row r="33" spans="1:6" ht="15.75">
      <c r="A33" s="6">
        <v>4</v>
      </c>
      <c r="B33" s="7">
        <v>0.00343</v>
      </c>
      <c r="C33" s="7">
        <v>12.68399</v>
      </c>
      <c r="D33" s="7">
        <v>94.23474</v>
      </c>
      <c r="E33" s="7">
        <v>102.33108</v>
      </c>
      <c r="F33" s="8">
        <v>-38.54051</v>
      </c>
    </row>
    <row r="34" spans="1:6" ht="15.75">
      <c r="A34" s="6">
        <v>5</v>
      </c>
      <c r="B34" s="7">
        <v>0.00357</v>
      </c>
      <c r="C34" s="7">
        <v>12.68398</v>
      </c>
      <c r="D34" s="7">
        <v>94.23612</v>
      </c>
      <c r="E34" s="7">
        <v>102.33747</v>
      </c>
      <c r="F34" s="8">
        <v>-38.54316</v>
      </c>
    </row>
    <row r="35" spans="1:6" ht="15.75">
      <c r="A35" s="6">
        <v>6</v>
      </c>
      <c r="B35" s="7">
        <v>0.00347</v>
      </c>
      <c r="C35" s="7">
        <v>12.68399</v>
      </c>
      <c r="D35" s="7">
        <v>94.22647</v>
      </c>
      <c r="E35" s="7">
        <v>102.34017</v>
      </c>
      <c r="F35" s="8">
        <v>-38.55255</v>
      </c>
    </row>
    <row r="36" spans="1:6" ht="15.75">
      <c r="A36" s="6">
        <v>7</v>
      </c>
      <c r="B36" s="7">
        <v>0.00362</v>
      </c>
      <c r="C36" s="7">
        <v>12.68395</v>
      </c>
      <c r="D36" s="7">
        <v>94.22474</v>
      </c>
      <c r="E36" s="7">
        <v>102.33998</v>
      </c>
      <c r="F36" s="8">
        <v>-38.55492</v>
      </c>
    </row>
    <row r="37" spans="1:6" ht="15.75">
      <c r="A37" s="6">
        <v>8</v>
      </c>
      <c r="B37" s="7">
        <v>0.00362</v>
      </c>
      <c r="C37" s="7">
        <v>12.6838</v>
      </c>
      <c r="D37" s="7">
        <v>94.2235</v>
      </c>
      <c r="E37" s="7">
        <v>102.33689</v>
      </c>
      <c r="F37" s="8">
        <v>-38.55459</v>
      </c>
    </row>
    <row r="38" spans="1:6" ht="15.75">
      <c r="A38" s="6">
        <v>9</v>
      </c>
      <c r="B38" s="7">
        <v>0.00366</v>
      </c>
      <c r="C38" s="7">
        <v>12.68312</v>
      </c>
      <c r="D38" s="7">
        <v>94.22812</v>
      </c>
      <c r="E38" s="7">
        <v>102.3334</v>
      </c>
      <c r="F38" s="8">
        <v>-38.54761</v>
      </c>
    </row>
    <row r="39" spans="1:6" ht="16.5" thickBot="1">
      <c r="A39" s="6">
        <v>10</v>
      </c>
      <c r="B39" s="7">
        <v>0.00361</v>
      </c>
      <c r="C39" s="7">
        <v>12.68391</v>
      </c>
      <c r="D39" s="7">
        <v>94.22615</v>
      </c>
      <c r="E39" s="7">
        <v>102.3345</v>
      </c>
      <c r="F39" s="8">
        <v>-38.55047</v>
      </c>
    </row>
    <row r="40" spans="1:6" ht="15.75" thickBot="1">
      <c r="A40" s="11" t="s">
        <v>11</v>
      </c>
      <c r="B40" s="32">
        <f>AVERAGE(B30:B39)</f>
        <v>0.0034839999999999997</v>
      </c>
      <c r="C40" s="32">
        <f>AVERAGE(C30:C39)</f>
        <v>12.683902999999999</v>
      </c>
      <c r="D40" s="32">
        <f>AVERAGE(D30:D39)</f>
        <v>94.23045399999998</v>
      </c>
      <c r="E40" s="32">
        <f>AVERAGE(E30:E39)</f>
        <v>102.33544</v>
      </c>
      <c r="F40" s="33">
        <f>AVERAGE(F30:F39)</f>
        <v>-38.547023</v>
      </c>
    </row>
    <row r="41" spans="1:6" ht="15.75" thickBot="1">
      <c r="A41" s="11" t="s">
        <v>3</v>
      </c>
      <c r="B41" s="32">
        <f>ABS(MAX(B30:B39)-MIN(B30:B39))</f>
        <v>0.00039000000000000016</v>
      </c>
      <c r="C41" s="32">
        <f>ABS(MAX(C30:C39)-MIN(C30:C39))</f>
        <v>0.0010399999999997078</v>
      </c>
      <c r="D41" s="32">
        <f>ABS(MAX(D30:D39)-MIN(D30:D39))</f>
        <v>0.013220000000004006</v>
      </c>
      <c r="E41" s="32">
        <f>ABS(MAX(E30:E39)-MIN(E30:E39))</f>
        <v>0.009090000000000487</v>
      </c>
      <c r="F41" s="33">
        <f>ABS(MAX(F30:F39)-MIN(F30:F39))</f>
        <v>0.014410000000005141</v>
      </c>
    </row>
    <row r="42" spans="1:6" ht="15.75" thickBot="1">
      <c r="A42" s="11" t="s">
        <v>4</v>
      </c>
      <c r="B42" s="32">
        <f>STDEV(B30:B39)</f>
        <v>0.0001533478254021085</v>
      </c>
      <c r="C42" s="32">
        <f>STDEV(C30:C39)</f>
        <v>0.0002932594603946755</v>
      </c>
      <c r="D42" s="32">
        <f>STDEV(D30:D39)</f>
        <v>0.005122235189185554</v>
      </c>
      <c r="E42" s="32">
        <f>STDEV(E30:E39)</f>
        <v>0.0033530218543210383</v>
      </c>
      <c r="F42" s="33">
        <f>STDEV(F30:F39)</f>
        <v>0.00570016968558285</v>
      </c>
    </row>
    <row r="43" spans="1:6" ht="15.75" thickBot="1">
      <c r="A43" s="15"/>
      <c r="B43" s="16"/>
      <c r="C43" s="16"/>
      <c r="D43" s="16"/>
      <c r="E43" s="16"/>
      <c r="F43" s="16"/>
    </row>
    <row r="44" spans="1:6" ht="15.75">
      <c r="A44" s="12" t="s">
        <v>12</v>
      </c>
      <c r="B44" s="13" t="s">
        <v>6</v>
      </c>
      <c r="C44" s="13" t="s">
        <v>7</v>
      </c>
      <c r="D44" s="13" t="s">
        <v>8</v>
      </c>
      <c r="E44" s="13" t="s">
        <v>9</v>
      </c>
      <c r="F44" s="14" t="s">
        <v>10</v>
      </c>
    </row>
    <row r="45" spans="1:6" ht="15.75">
      <c r="A45" s="6">
        <v>1</v>
      </c>
      <c r="B45" s="7">
        <v>0.0038</v>
      </c>
      <c r="C45" s="7">
        <v>12.68981</v>
      </c>
      <c r="D45" s="7">
        <v>-94.63696</v>
      </c>
      <c r="E45" s="7">
        <v>102.80979</v>
      </c>
      <c r="F45" s="8">
        <v>-38.0792</v>
      </c>
    </row>
    <row r="46" spans="1:6" ht="15.75">
      <c r="A46" s="6">
        <v>2</v>
      </c>
      <c r="B46" s="7">
        <v>0.00384</v>
      </c>
      <c r="C46" s="7">
        <v>12.69022</v>
      </c>
      <c r="D46" s="7">
        <v>-94.63793</v>
      </c>
      <c r="E46" s="7">
        <v>102.80915</v>
      </c>
      <c r="F46" s="8">
        <v>-38.07751</v>
      </c>
    </row>
    <row r="47" spans="1:6" ht="15.75">
      <c r="A47" s="6">
        <v>3</v>
      </c>
      <c r="B47" s="7">
        <v>0.00366</v>
      </c>
      <c r="C47" s="7">
        <v>12.6902</v>
      </c>
      <c r="D47" s="7">
        <v>-94.63469</v>
      </c>
      <c r="E47" s="7">
        <v>102.80859</v>
      </c>
      <c r="F47" s="8">
        <v>-38.08107</v>
      </c>
    </row>
    <row r="48" spans="1:6" ht="15.75">
      <c r="A48" s="6">
        <v>4</v>
      </c>
      <c r="B48" s="7">
        <v>0.00383</v>
      </c>
      <c r="C48" s="7">
        <v>12.68998</v>
      </c>
      <c r="D48" s="7">
        <v>-94.63659</v>
      </c>
      <c r="E48" s="7">
        <v>102.81045</v>
      </c>
      <c r="F48" s="8">
        <v>-38.07958</v>
      </c>
    </row>
    <row r="49" spans="1:6" ht="15.75">
      <c r="A49" s="6">
        <v>5</v>
      </c>
      <c r="B49" s="7">
        <v>0.00386</v>
      </c>
      <c r="C49" s="7">
        <v>12.68995</v>
      </c>
      <c r="D49" s="7">
        <v>-94.63512</v>
      </c>
      <c r="E49" s="7">
        <v>102.80789</v>
      </c>
      <c r="F49" s="8">
        <v>-38.07979</v>
      </c>
    </row>
    <row r="50" spans="1:6" ht="15.75">
      <c r="A50" s="6">
        <v>6</v>
      </c>
      <c r="B50" s="7">
        <v>0.00426</v>
      </c>
      <c r="C50" s="7">
        <v>12.69051</v>
      </c>
      <c r="D50" s="7">
        <v>-94.64476</v>
      </c>
      <c r="E50" s="7">
        <v>102.80471</v>
      </c>
      <c r="F50" s="8">
        <v>-38.06315</v>
      </c>
    </row>
    <row r="51" spans="1:6" ht="15.75">
      <c r="A51" s="6">
        <v>7</v>
      </c>
      <c r="B51" s="7">
        <v>0.00425</v>
      </c>
      <c r="C51" s="7">
        <v>12.69043</v>
      </c>
      <c r="D51" s="7">
        <v>-94.64649</v>
      </c>
      <c r="E51" s="7">
        <v>102.80359</v>
      </c>
      <c r="F51" s="8">
        <v>-38.06026</v>
      </c>
    </row>
    <row r="52" spans="1:6" ht="15.75">
      <c r="A52" s="6">
        <v>8</v>
      </c>
      <c r="B52" s="7">
        <v>0.00418</v>
      </c>
      <c r="C52" s="7">
        <v>12.69057</v>
      </c>
      <c r="D52" s="7">
        <v>-94.64764</v>
      </c>
      <c r="E52" s="7">
        <v>102.80372</v>
      </c>
      <c r="F52" s="8">
        <v>-38.05884</v>
      </c>
    </row>
    <row r="53" spans="1:6" ht="15.75">
      <c r="A53" s="6">
        <v>9</v>
      </c>
      <c r="B53" s="7">
        <v>0.00432</v>
      </c>
      <c r="C53" s="7">
        <v>12.69045</v>
      </c>
      <c r="D53" s="7">
        <v>-94.64298</v>
      </c>
      <c r="E53" s="7">
        <v>102.80756</v>
      </c>
      <c r="F53" s="8">
        <v>-38.06766</v>
      </c>
    </row>
    <row r="54" spans="1:6" ht="16.5" thickBot="1">
      <c r="A54" s="6">
        <v>10</v>
      </c>
      <c r="B54" s="7">
        <v>0.00425</v>
      </c>
      <c r="C54" s="7">
        <v>12.69064</v>
      </c>
      <c r="D54" s="7">
        <v>-94.64509</v>
      </c>
      <c r="E54" s="7">
        <v>102.80595</v>
      </c>
      <c r="F54" s="8">
        <v>-38.06345</v>
      </c>
    </row>
    <row r="55" spans="1:6" ht="16.5" thickBot="1">
      <c r="A55" s="17" t="s">
        <v>11</v>
      </c>
      <c r="B55" s="32">
        <f>AVERAGE(B45:B54)</f>
        <v>0.004024999999999999</v>
      </c>
      <c r="C55" s="32">
        <f>AVERAGE(C45:C54)</f>
        <v>12.690275999999999</v>
      </c>
      <c r="D55" s="32">
        <f>AVERAGE(D45:D54)</f>
        <v>-94.64082499999999</v>
      </c>
      <c r="E55" s="32">
        <f>AVERAGE(E45:E54)</f>
        <v>102.80714</v>
      </c>
      <c r="F55" s="33">
        <f>AVERAGE(F45:F54)</f>
        <v>-38.071051</v>
      </c>
    </row>
    <row r="56" spans="1:6" ht="16.5" thickBot="1">
      <c r="A56" s="17" t="s">
        <v>3</v>
      </c>
      <c r="B56" s="32">
        <f>ABS(MAX(B45:B54)-MIN(B45:B54))</f>
        <v>0.00066</v>
      </c>
      <c r="C56" s="32">
        <f>ABS(MAX(C45:C54)-MIN(C45:C54))</f>
        <v>0.0008300000000005525</v>
      </c>
      <c r="D56" s="32">
        <f>ABS(MAX(D45:D54)-MIN(D45:D54))</f>
        <v>0.012949999999989359</v>
      </c>
      <c r="E56" s="32">
        <f>ABS(MAX(E45:E54)-MIN(E45:E54))</f>
        <v>0.006860000000003197</v>
      </c>
      <c r="F56" s="33">
        <f>ABS(MAX(F45:F54)-MIN(F45:F54))</f>
        <v>0.022230000000000416</v>
      </c>
    </row>
    <row r="57" spans="1:6" ht="16.5" thickBot="1">
      <c r="A57" s="17" t="s">
        <v>4</v>
      </c>
      <c r="B57" s="32">
        <f>STDEV(B45:B54)</f>
        <v>0.00024739756578340776</v>
      </c>
      <c r="C57" s="32">
        <f>STDEV(C45:C54)</f>
        <v>0.00028822059452974494</v>
      </c>
      <c r="D57" s="32">
        <f>STDEV(D45:D54)</f>
        <v>0.005036474185599111</v>
      </c>
      <c r="E57" s="32">
        <f>STDEV(E45:E54)</f>
        <v>0.00250510589707568</v>
      </c>
      <c r="F57" s="33">
        <f>STDEV(F45:F54)</f>
        <v>0.009158319168930581</v>
      </c>
    </row>
    <row r="58" spans="1:6" ht="15.75" thickBot="1">
      <c r="A58" s="15"/>
      <c r="B58" s="16"/>
      <c r="C58" s="16"/>
      <c r="D58" s="16"/>
      <c r="E58" s="16"/>
      <c r="F58" s="16"/>
    </row>
    <row r="59" spans="1:6" ht="15.75">
      <c r="A59" s="12" t="s">
        <v>13</v>
      </c>
      <c r="B59" s="13" t="s">
        <v>6</v>
      </c>
      <c r="C59" s="13" t="s">
        <v>7</v>
      </c>
      <c r="D59" s="13" t="s">
        <v>8</v>
      </c>
      <c r="E59" s="13" t="s">
        <v>9</v>
      </c>
      <c r="F59" s="14" t="s">
        <v>10</v>
      </c>
    </row>
    <row r="60" spans="1:6" ht="15.75">
      <c r="A60" s="6">
        <v>1</v>
      </c>
      <c r="B60" s="7">
        <v>0.00118</v>
      </c>
      <c r="C60" s="7">
        <v>12.68215</v>
      </c>
      <c r="D60" s="7">
        <v>-51.25664</v>
      </c>
      <c r="E60" s="7">
        <v>102.42185</v>
      </c>
      <c r="F60" s="8">
        <v>67.65365</v>
      </c>
    </row>
    <row r="61" spans="1:6" ht="15.75">
      <c r="A61" s="6">
        <v>2</v>
      </c>
      <c r="B61" s="7">
        <v>0.00113</v>
      </c>
      <c r="C61" s="7">
        <v>12.68233</v>
      </c>
      <c r="D61" s="7">
        <v>-51.25606</v>
      </c>
      <c r="E61" s="7">
        <v>102.42133</v>
      </c>
      <c r="F61" s="8">
        <v>67.6544</v>
      </c>
    </row>
    <row r="62" spans="1:6" ht="15.75">
      <c r="A62" s="6">
        <v>3</v>
      </c>
      <c r="B62" s="7">
        <v>0.001</v>
      </c>
      <c r="C62" s="7">
        <v>12.68219</v>
      </c>
      <c r="D62" s="7">
        <v>-51.25505</v>
      </c>
      <c r="E62" s="7">
        <v>102.41868</v>
      </c>
      <c r="F62" s="8">
        <v>67.65179</v>
      </c>
    </row>
    <row r="63" spans="1:6" ht="15.75">
      <c r="A63" s="6">
        <v>4</v>
      </c>
      <c r="B63" s="7">
        <v>0.00102</v>
      </c>
      <c r="C63" s="7">
        <v>12.68241</v>
      </c>
      <c r="D63" s="7">
        <v>-51.25728</v>
      </c>
      <c r="E63" s="7">
        <v>102.42187</v>
      </c>
      <c r="F63" s="8">
        <v>67.65351</v>
      </c>
    </row>
    <row r="64" spans="1:6" ht="15.75">
      <c r="A64" s="6">
        <v>5</v>
      </c>
      <c r="B64" s="7">
        <v>0.00113</v>
      </c>
      <c r="C64" s="7">
        <v>12.68207</v>
      </c>
      <c r="D64" s="7">
        <v>-51.25428</v>
      </c>
      <c r="E64" s="7">
        <v>102.41846</v>
      </c>
      <c r="F64" s="8">
        <v>67.65296</v>
      </c>
    </row>
    <row r="65" spans="1:6" ht="15.75">
      <c r="A65" s="6">
        <v>6</v>
      </c>
      <c r="B65" s="7">
        <v>0.00129</v>
      </c>
      <c r="C65" s="7">
        <v>12.68229</v>
      </c>
      <c r="D65" s="7">
        <v>-51.24996</v>
      </c>
      <c r="E65" s="7">
        <v>102.42079</v>
      </c>
      <c r="F65" s="8">
        <v>67.66303</v>
      </c>
    </row>
    <row r="66" spans="1:6" ht="15.75">
      <c r="A66" s="6">
        <v>7</v>
      </c>
      <c r="B66" s="7">
        <v>0.00136</v>
      </c>
      <c r="C66" s="7">
        <v>12.68236</v>
      </c>
      <c r="D66" s="7">
        <v>-51.24885</v>
      </c>
      <c r="E66" s="7">
        <v>102.42149</v>
      </c>
      <c r="F66" s="8">
        <v>67.66491</v>
      </c>
    </row>
    <row r="67" spans="1:6" ht="15.75">
      <c r="A67" s="6">
        <v>8</v>
      </c>
      <c r="B67" s="7">
        <v>0.00116</v>
      </c>
      <c r="C67" s="7">
        <v>12.6823</v>
      </c>
      <c r="D67" s="7">
        <v>-51.24942</v>
      </c>
      <c r="E67" s="7">
        <v>102.42256</v>
      </c>
      <c r="F67" s="8">
        <v>67.66586</v>
      </c>
    </row>
    <row r="68" spans="1:6" ht="15.75">
      <c r="A68" s="6">
        <v>9</v>
      </c>
      <c r="B68" s="7">
        <v>0.00124</v>
      </c>
      <c r="C68" s="7">
        <v>12.68246</v>
      </c>
      <c r="D68" s="7">
        <v>-51.25365</v>
      </c>
      <c r="E68" s="7">
        <v>102.42378</v>
      </c>
      <c r="F68" s="8">
        <v>67.66082</v>
      </c>
    </row>
    <row r="69" spans="1:6" ht="16.5" thickBot="1">
      <c r="A69" s="6">
        <v>10</v>
      </c>
      <c r="B69" s="7">
        <v>0.00125</v>
      </c>
      <c r="C69" s="7">
        <v>12.68267</v>
      </c>
      <c r="D69" s="7">
        <v>-51.25195</v>
      </c>
      <c r="E69" s="7">
        <v>102.42341</v>
      </c>
      <c r="F69" s="8">
        <v>67.66299</v>
      </c>
    </row>
    <row r="70" spans="1:6" ht="15.75" thickBot="1">
      <c r="A70" s="11" t="s">
        <v>11</v>
      </c>
      <c r="B70" s="32">
        <f>AVERAGE(B60:B69)</f>
        <v>0.001176</v>
      </c>
      <c r="C70" s="32">
        <f>AVERAGE(C60:C69)</f>
        <v>12.682323</v>
      </c>
      <c r="D70" s="32">
        <f>AVERAGE(D60:D69)</f>
        <v>-51.253314</v>
      </c>
      <c r="E70" s="32">
        <f>AVERAGE(E60:E69)</f>
        <v>102.421422</v>
      </c>
      <c r="F70" s="33">
        <f>AVERAGE(F60:F69)</f>
        <v>67.658392</v>
      </c>
    </row>
    <row r="71" spans="1:6" ht="15.75" thickBot="1">
      <c r="A71" s="11" t="s">
        <v>3</v>
      </c>
      <c r="B71" s="32">
        <f>ABS(MAX(B60:B69)-MIN(B60:B69))</f>
        <v>0.0003600000000000001</v>
      </c>
      <c r="C71" s="32">
        <f>ABS(MAX(C60:C69)-MIN(C60:C69))</f>
        <v>0.000600000000000378</v>
      </c>
      <c r="D71" s="32">
        <f>ABS(MAX(D60:D69)-MIN(D60:D69))</f>
        <v>0.008430000000004156</v>
      </c>
      <c r="E71" s="32">
        <f>ABS(MAX(E60:E69)-MIN(E60:E69))</f>
        <v>0.005319999999997549</v>
      </c>
      <c r="F71" s="33">
        <f>ABS(MAX(F60:F69)-MIN(F60:F69))</f>
        <v>0.01406999999998959</v>
      </c>
    </row>
    <row r="72" spans="1:6" ht="15.75" thickBot="1">
      <c r="A72" s="11" t="s">
        <v>4</v>
      </c>
      <c r="B72" s="32">
        <f>STDEV(B60:B69)</f>
        <v>0.00011364662579925353</v>
      </c>
      <c r="C72" s="32">
        <f>STDEV(C60:C69)</f>
        <v>0.0001704275668886877</v>
      </c>
      <c r="D72" s="32">
        <f>STDEV(D60:D69)</f>
        <v>0.003101828134790159</v>
      </c>
      <c r="E72" s="32">
        <f>STDEV(E60:E69)</f>
        <v>0.0017605478945189753</v>
      </c>
      <c r="F72" s="33">
        <f>STDEV(F60:F69)</f>
        <v>0.005599134456920662</v>
      </c>
    </row>
    <row r="73" spans="1:6" ht="15.75" thickBot="1">
      <c r="A73" s="15"/>
      <c r="B73" s="16"/>
      <c r="C73" s="16"/>
      <c r="D73" s="16"/>
      <c r="E73" s="16"/>
      <c r="F73" s="16"/>
    </row>
    <row r="74" spans="1:6" ht="15.75">
      <c r="A74" s="12" t="s">
        <v>14</v>
      </c>
      <c r="B74" s="13" t="s">
        <v>6</v>
      </c>
      <c r="C74" s="13" t="s">
        <v>7</v>
      </c>
      <c r="D74" s="13" t="s">
        <v>8</v>
      </c>
      <c r="E74" s="13" t="s">
        <v>9</v>
      </c>
      <c r="F74" s="14" t="s">
        <v>10</v>
      </c>
    </row>
    <row r="75" spans="1:6" ht="15.75">
      <c r="A75" s="6">
        <v>1</v>
      </c>
      <c r="B75" s="7">
        <v>0.00424</v>
      </c>
      <c r="C75" s="7">
        <v>12.65364</v>
      </c>
      <c r="D75" s="7">
        <v>51.33278</v>
      </c>
      <c r="E75" s="7">
        <v>102.19296</v>
      </c>
      <c r="F75" s="8">
        <v>67.40562</v>
      </c>
    </row>
    <row r="76" spans="1:6" ht="15.75">
      <c r="A76" s="6">
        <v>2</v>
      </c>
      <c r="B76" s="7">
        <v>0.00437</v>
      </c>
      <c r="C76" s="7">
        <v>12.65327</v>
      </c>
      <c r="D76" s="7">
        <v>51.33362</v>
      </c>
      <c r="E76" s="7">
        <v>102.19312</v>
      </c>
      <c r="F76" s="8">
        <v>67.40519</v>
      </c>
    </row>
    <row r="77" spans="1:6" ht="15.75">
      <c r="A77" s="6">
        <v>3</v>
      </c>
      <c r="B77" s="7">
        <v>0.00432</v>
      </c>
      <c r="C77" s="7">
        <v>12.65397</v>
      </c>
      <c r="D77" s="7">
        <v>51.33461</v>
      </c>
      <c r="E77" s="7">
        <v>102.19297</v>
      </c>
      <c r="F77" s="8">
        <v>67.40459</v>
      </c>
    </row>
    <row r="78" spans="1:6" ht="15.75">
      <c r="A78" s="6">
        <v>4</v>
      </c>
      <c r="B78" s="7">
        <v>0.00433</v>
      </c>
      <c r="C78" s="7">
        <v>12.65349</v>
      </c>
      <c r="D78" s="7">
        <v>51.33245</v>
      </c>
      <c r="E78" s="7">
        <v>102.1924</v>
      </c>
      <c r="F78" s="8">
        <v>67.4063</v>
      </c>
    </row>
    <row r="79" spans="1:6" ht="15.75">
      <c r="A79" s="6">
        <v>5</v>
      </c>
      <c r="B79" s="7">
        <v>0.00462</v>
      </c>
      <c r="C79" s="7">
        <v>12.65327</v>
      </c>
      <c r="D79" s="7">
        <v>51.33527</v>
      </c>
      <c r="E79" s="7">
        <v>102.19383</v>
      </c>
      <c r="F79" s="8">
        <v>67.40411</v>
      </c>
    </row>
    <row r="80" spans="1:6" ht="15.75">
      <c r="A80" s="6">
        <v>6</v>
      </c>
      <c r="B80" s="7">
        <v>0.00565</v>
      </c>
      <c r="C80" s="7">
        <v>12.65213</v>
      </c>
      <c r="D80" s="7">
        <v>51.33983</v>
      </c>
      <c r="E80" s="7">
        <v>102.19962</v>
      </c>
      <c r="F80" s="8">
        <v>67.40029</v>
      </c>
    </row>
    <row r="81" spans="1:6" ht="15.75">
      <c r="A81" s="6">
        <v>7</v>
      </c>
      <c r="B81" s="7">
        <v>0.00554</v>
      </c>
      <c r="C81" s="7">
        <v>12.65248</v>
      </c>
      <c r="D81" s="7">
        <v>51.34111</v>
      </c>
      <c r="E81" s="7">
        <v>102.20022</v>
      </c>
      <c r="F81" s="8">
        <v>67.39929</v>
      </c>
    </row>
    <row r="82" spans="1:6" ht="15.75">
      <c r="A82" s="6">
        <v>8</v>
      </c>
      <c r="B82" s="7">
        <v>0.00585</v>
      </c>
      <c r="C82" s="7">
        <v>12.65198</v>
      </c>
      <c r="D82" s="7">
        <v>51.34046</v>
      </c>
      <c r="E82" s="7">
        <v>102.2</v>
      </c>
      <c r="F82" s="8">
        <v>67.39983</v>
      </c>
    </row>
    <row r="83" spans="1:6" ht="15.75">
      <c r="A83" s="6">
        <v>9</v>
      </c>
      <c r="B83" s="7">
        <v>0.00613</v>
      </c>
      <c r="C83" s="7">
        <v>12.65175</v>
      </c>
      <c r="D83" s="7">
        <v>51.33637</v>
      </c>
      <c r="E83" s="7">
        <v>102.1977</v>
      </c>
      <c r="F83" s="8">
        <v>67.40361</v>
      </c>
    </row>
    <row r="84" spans="1:6" ht="16.5" thickBot="1">
      <c r="A84" s="6">
        <v>10</v>
      </c>
      <c r="B84" s="7">
        <v>0.0062</v>
      </c>
      <c r="C84" s="7">
        <v>12.65157</v>
      </c>
      <c r="D84" s="7">
        <v>51.33791</v>
      </c>
      <c r="E84" s="7">
        <v>102.19875</v>
      </c>
      <c r="F84" s="8">
        <v>67.40234</v>
      </c>
    </row>
    <row r="85" spans="1:6" ht="15.75" thickBot="1">
      <c r="A85" s="11" t="s">
        <v>11</v>
      </c>
      <c r="B85" s="32">
        <f>AVERAGE(B75:B84)</f>
        <v>0.005125</v>
      </c>
      <c r="C85" s="32">
        <f>AVERAGE(C75:C84)</f>
        <v>12.652754999999999</v>
      </c>
      <c r="D85" s="32">
        <f>AVERAGE(D75:D84)</f>
        <v>51.336441</v>
      </c>
      <c r="E85" s="32">
        <f>AVERAGE(E75:E84)</f>
        <v>102.196157</v>
      </c>
      <c r="F85" s="33">
        <f>AVERAGE(F75:F84)</f>
        <v>67.40311699999998</v>
      </c>
    </row>
    <row r="86" spans="1:6" ht="15.75" thickBot="1">
      <c r="A86" s="11" t="s">
        <v>3</v>
      </c>
      <c r="B86" s="32">
        <f>ABS(MAX(B75:B84)-MIN(B75:B84))</f>
        <v>0.00196</v>
      </c>
      <c r="C86" s="32">
        <f>ABS(MAX(C75:C84)-MIN(C75:C84))</f>
        <v>0.0023999999999997357</v>
      </c>
      <c r="D86" s="32">
        <f>ABS(MAX(D75:D84)-MIN(D75:D84))</f>
        <v>0.008659999999999002</v>
      </c>
      <c r="E86" s="32">
        <f>ABS(MAX(E75:E84)-MIN(E75:E84))</f>
        <v>0.007819999999995275</v>
      </c>
      <c r="F86" s="33">
        <f>ABS(MAX(F75:F84)-MIN(F75:F84))</f>
        <v>0.007010000000008176</v>
      </c>
    </row>
    <row r="87" spans="1:6" ht="15.75" thickBot="1">
      <c r="A87" s="11" t="s">
        <v>4</v>
      </c>
      <c r="B87" s="32">
        <f>STDEV(B75:B84)</f>
        <v>0.0008183621855063116</v>
      </c>
      <c r="C87" s="32">
        <f>STDEV(C75:C84)</f>
        <v>0.0008699457198901242</v>
      </c>
      <c r="D87" s="32">
        <f>STDEV(D75:D84)</f>
        <v>0.0032251285934737804</v>
      </c>
      <c r="E87" s="32">
        <f>STDEV(E75:E84)</f>
        <v>0.0033583165425548032</v>
      </c>
      <c r="F87" s="33">
        <f>STDEV(F75:F84)</f>
        <v>0.00254162262257208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8"/>
  <sheetViews>
    <sheetView workbookViewId="0" topLeftCell="A37">
      <selection activeCell="B86" sqref="B86"/>
    </sheetView>
  </sheetViews>
  <sheetFormatPr defaultColWidth="9.140625" defaultRowHeight="12.75"/>
  <cols>
    <col min="1" max="1" width="10.57421875" style="10" bestFit="1" customWidth="1"/>
    <col min="2" max="2" width="11.140625" style="10" bestFit="1" customWidth="1"/>
    <col min="3" max="3" width="15.57421875" style="10" bestFit="1" customWidth="1"/>
    <col min="4" max="4" width="12.421875" style="10" bestFit="1" customWidth="1"/>
    <col min="5" max="5" width="13.00390625" style="10" bestFit="1" customWidth="1"/>
    <col min="6" max="6" width="12.421875" style="10" bestFit="1" customWidth="1"/>
    <col min="7" max="7" width="6.57421875" style="10" customWidth="1"/>
    <col min="8" max="16384" width="9.140625" style="10" customWidth="1"/>
  </cols>
  <sheetData>
    <row r="1" spans="1:5" ht="15.75">
      <c r="A1" s="20" t="s">
        <v>15</v>
      </c>
      <c r="B1" s="21" t="s">
        <v>16</v>
      </c>
      <c r="D1" s="26" t="s">
        <v>0</v>
      </c>
      <c r="E1" s="27" t="s">
        <v>24</v>
      </c>
    </row>
    <row r="2" spans="1:6" s="1" customFormat="1" ht="15.75">
      <c r="A2" s="22" t="s">
        <v>17</v>
      </c>
      <c r="B2" s="23" t="s">
        <v>18</v>
      </c>
      <c r="D2" s="28">
        <v>1</v>
      </c>
      <c r="E2" s="29">
        <v>0.5354166666666667</v>
      </c>
      <c r="F2" s="55">
        <v>39503</v>
      </c>
    </row>
    <row r="3" spans="1:6" ht="16.5" thickBot="1">
      <c r="A3" s="24" t="s">
        <v>19</v>
      </c>
      <c r="B3" s="25">
        <v>80</v>
      </c>
      <c r="D3" s="30">
        <v>2</v>
      </c>
      <c r="E3" s="31">
        <v>0.5416666666666666</v>
      </c>
      <c r="F3" s="55">
        <v>39503</v>
      </c>
    </row>
    <row r="4" spans="1:6" ht="15.75">
      <c r="A4" s="18"/>
      <c r="B4" s="19"/>
      <c r="D4" s="30">
        <v>3</v>
      </c>
      <c r="E4" s="31">
        <v>0.5631944444444444</v>
      </c>
      <c r="F4" s="55">
        <v>39503</v>
      </c>
    </row>
    <row r="5" spans="1:6" ht="15.75">
      <c r="A5" s="18"/>
      <c r="B5" s="19"/>
      <c r="D5" s="30">
        <v>4</v>
      </c>
      <c r="E5" s="31">
        <v>0.5680555555555555</v>
      </c>
      <c r="F5" s="55">
        <v>39503</v>
      </c>
    </row>
    <row r="6" spans="1:6" ht="15.75">
      <c r="A6" s="18"/>
      <c r="B6" s="19"/>
      <c r="D6" s="30">
        <v>5</v>
      </c>
      <c r="E6" s="31">
        <v>0.576388888888889</v>
      </c>
      <c r="F6" s="55">
        <v>39503</v>
      </c>
    </row>
    <row r="7" spans="1:6" ht="15.75">
      <c r="A7" s="18"/>
      <c r="B7" s="19"/>
      <c r="D7" s="51">
        <v>6</v>
      </c>
      <c r="E7" s="52">
        <v>0.30625</v>
      </c>
      <c r="F7" s="55">
        <v>39504</v>
      </c>
    </row>
    <row r="8" spans="1:6" ht="15.75">
      <c r="A8" s="18"/>
      <c r="B8" s="19"/>
      <c r="D8" s="51">
        <v>7</v>
      </c>
      <c r="E8" s="52">
        <v>0.3194444444444445</v>
      </c>
      <c r="F8" s="55">
        <v>39504</v>
      </c>
    </row>
    <row r="9" spans="1:6" ht="15.75">
      <c r="A9" s="18"/>
      <c r="B9" s="19"/>
      <c r="D9" s="51">
        <v>8</v>
      </c>
      <c r="E9" s="52">
        <v>0.33055555555555555</v>
      </c>
      <c r="F9" s="55">
        <v>39504</v>
      </c>
    </row>
    <row r="10" spans="1:6" ht="15.75">
      <c r="A10" s="18"/>
      <c r="B10" s="19"/>
      <c r="D10" s="51">
        <v>9</v>
      </c>
      <c r="E10" s="52">
        <v>0.3354166666666667</v>
      </c>
      <c r="F10" s="55">
        <v>39504</v>
      </c>
    </row>
    <row r="11" spans="1:6" ht="16.5" thickBot="1">
      <c r="A11" s="18"/>
      <c r="B11" s="19"/>
      <c r="D11" s="53">
        <v>10</v>
      </c>
      <c r="E11" s="54">
        <v>0.34027777777777773</v>
      </c>
      <c r="F11" s="55">
        <v>39504</v>
      </c>
    </row>
    <row r="12" spans="1:2" ht="15.75">
      <c r="A12" s="18"/>
      <c r="B12" s="19"/>
    </row>
    <row r="13" ht="15"/>
    <row r="14" s="1" customFormat="1" ht="15.75" thickBot="1"/>
    <row r="15" spans="1:6" s="5" customFormat="1" ht="45">
      <c r="A15" s="2" t="s">
        <v>0</v>
      </c>
      <c r="B15" s="3" t="s">
        <v>21</v>
      </c>
      <c r="C15" s="3" t="s">
        <v>1</v>
      </c>
      <c r="D15" s="3" t="s">
        <v>22</v>
      </c>
      <c r="E15" s="3" t="s">
        <v>23</v>
      </c>
      <c r="F15" s="4" t="s">
        <v>20</v>
      </c>
    </row>
    <row r="16" spans="1:7" ht="15.75">
      <c r="A16" s="6">
        <v>1</v>
      </c>
      <c r="B16" s="7">
        <v>-0.00836</v>
      </c>
      <c r="C16" s="7">
        <v>0.02387</v>
      </c>
      <c r="D16" s="7">
        <v>-40.06456</v>
      </c>
      <c r="E16" s="7">
        <v>-94.13433</v>
      </c>
      <c r="F16" s="8">
        <v>-0.46479</v>
      </c>
      <c r="G16" s="9"/>
    </row>
    <row r="17" spans="1:7" ht="15.75">
      <c r="A17" s="6">
        <v>2</v>
      </c>
      <c r="B17" s="7">
        <v>-0.0083</v>
      </c>
      <c r="C17" s="7">
        <v>0.02426</v>
      </c>
      <c r="D17" s="7">
        <v>-40.06511</v>
      </c>
      <c r="E17" s="7">
        <v>-94.13315</v>
      </c>
      <c r="F17" s="8">
        <v>-0.46374</v>
      </c>
      <c r="G17" s="9"/>
    </row>
    <row r="18" spans="1:7" ht="15.75">
      <c r="A18" s="6">
        <v>3</v>
      </c>
      <c r="B18" s="7">
        <v>-0.00816</v>
      </c>
      <c r="C18" s="7">
        <v>0.02216</v>
      </c>
      <c r="D18" s="7">
        <v>-40.06715</v>
      </c>
      <c r="E18" s="7">
        <v>-94.1331</v>
      </c>
      <c r="F18" s="8">
        <v>-0.46585</v>
      </c>
      <c r="G18" s="9"/>
    </row>
    <row r="19" spans="1:7" ht="15.75">
      <c r="A19" s="6">
        <v>4</v>
      </c>
      <c r="B19" s="7">
        <v>-0.00811</v>
      </c>
      <c r="C19" s="7">
        <v>0.0267</v>
      </c>
      <c r="D19" s="7">
        <v>-40.06193</v>
      </c>
      <c r="E19" s="7">
        <v>-94.13565</v>
      </c>
      <c r="F19" s="8">
        <v>-0.46259</v>
      </c>
      <c r="G19" s="9"/>
    </row>
    <row r="20" spans="1:7" ht="15.75">
      <c r="A20" s="6">
        <v>5</v>
      </c>
      <c r="B20" s="7">
        <v>-0.00806</v>
      </c>
      <c r="C20" s="7">
        <v>0.02563</v>
      </c>
      <c r="D20" s="7">
        <v>-40.06269</v>
      </c>
      <c r="E20" s="7">
        <v>-94.1336</v>
      </c>
      <c r="F20" s="8">
        <v>-0.46327</v>
      </c>
      <c r="G20" s="9"/>
    </row>
    <row r="21" spans="1:7" ht="15.75">
      <c r="A21" s="6">
        <v>6</v>
      </c>
      <c r="B21" s="7">
        <v>-0.00964</v>
      </c>
      <c r="C21" s="7">
        <v>0.01217</v>
      </c>
      <c r="D21" s="7">
        <v>-40.07921</v>
      </c>
      <c r="E21" s="7">
        <v>-94.13419</v>
      </c>
      <c r="F21" s="8">
        <v>-0.47325</v>
      </c>
      <c r="G21" s="9"/>
    </row>
    <row r="22" spans="1:7" ht="15.75">
      <c r="A22" s="6">
        <v>7</v>
      </c>
      <c r="B22" s="7">
        <v>-0.00943</v>
      </c>
      <c r="C22" s="7">
        <v>0.01324</v>
      </c>
      <c r="D22" s="7">
        <v>-40.07711</v>
      </c>
      <c r="E22" s="7">
        <v>-94.13117</v>
      </c>
      <c r="F22" s="8">
        <v>-0.47299</v>
      </c>
      <c r="G22" s="9"/>
    </row>
    <row r="23" spans="1:7" ht="15.75">
      <c r="A23" s="6">
        <v>8</v>
      </c>
      <c r="B23" s="7">
        <v>-0.00895</v>
      </c>
      <c r="C23" s="7">
        <v>0.0202</v>
      </c>
      <c r="D23" s="7">
        <v>-40.07088</v>
      </c>
      <c r="E23" s="7">
        <v>-94.13161</v>
      </c>
      <c r="F23" s="8">
        <v>-0.467</v>
      </c>
      <c r="G23" s="9"/>
    </row>
    <row r="24" spans="1:7" ht="15.75">
      <c r="A24" s="6">
        <v>9</v>
      </c>
      <c r="B24" s="7">
        <v>-0.00878</v>
      </c>
      <c r="C24" s="7">
        <v>0.0223</v>
      </c>
      <c r="D24" s="7">
        <v>-40.06914</v>
      </c>
      <c r="E24" s="7">
        <v>-94.13465</v>
      </c>
      <c r="F24" s="8">
        <v>-0.46483</v>
      </c>
      <c r="G24" s="9"/>
    </row>
    <row r="25" spans="1:7" ht="16.5" thickBot="1">
      <c r="A25" s="6">
        <v>10</v>
      </c>
      <c r="B25" s="7">
        <v>-0.00861</v>
      </c>
      <c r="C25" s="7">
        <v>0.02517</v>
      </c>
      <c r="D25" s="7">
        <v>-40.06396</v>
      </c>
      <c r="E25" s="7">
        <v>-94.13502</v>
      </c>
      <c r="F25" s="8"/>
      <c r="G25" s="9"/>
    </row>
    <row r="26" spans="1:7" ht="15.75" thickBot="1">
      <c r="A26" s="11" t="s">
        <v>2</v>
      </c>
      <c r="B26" s="32">
        <f>AVERAGE(B16:B25)</f>
        <v>-0.008639999999999998</v>
      </c>
      <c r="C26" s="32">
        <f>AVERAGE(C16:C25)</f>
        <v>0.02157</v>
      </c>
      <c r="D26" s="32">
        <f>AVERAGE(D16:D25)</f>
        <v>-40.068174</v>
      </c>
      <c r="E26" s="32">
        <f>AVERAGE(E16:E25)</f>
        <v>-94.133647</v>
      </c>
      <c r="F26" s="33">
        <f>AVERAGE(F16:F25)</f>
        <v>-0.4664788888888889</v>
      </c>
      <c r="G26" s="9"/>
    </row>
    <row r="27" spans="1:7" ht="15.75" thickBot="1">
      <c r="A27" s="11" t="s">
        <v>3</v>
      </c>
      <c r="B27" s="32">
        <f>MAX(B16:B25)-MIN(B16:B25)</f>
        <v>0.0015799999999999998</v>
      </c>
      <c r="C27" s="32">
        <f>MAX(C16:C25)-MIN(C16:C25)</f>
        <v>0.014530000000000001</v>
      </c>
      <c r="D27" s="32">
        <f>MAX(D16:D25)-MIN(D16:D25)</f>
        <v>0.017280000000006623</v>
      </c>
      <c r="E27" s="32">
        <f>MAX(E16:E25)-MIN(E16:E25)</f>
        <v>0.004480000000000928</v>
      </c>
      <c r="F27" s="33">
        <f>MAX(F16:F25)-MIN(F16:F25)</f>
        <v>0.010660000000000003</v>
      </c>
      <c r="G27" s="9"/>
    </row>
    <row r="28" spans="1:7" ht="15.75" thickBot="1">
      <c r="A28" s="11" t="s">
        <v>4</v>
      </c>
      <c r="B28" s="32">
        <f>STDEV(B16:B25)</f>
        <v>0.0005560175856531476</v>
      </c>
      <c r="C28" s="32">
        <f>STDEV(C16:C25)</f>
        <v>0.0050419727179834145</v>
      </c>
      <c r="D28" s="32">
        <f>STDEV(D16:D25)</f>
        <v>0.005964880924582641</v>
      </c>
      <c r="E28" s="32">
        <f>STDEV(E16:E25)</f>
        <v>0.001433636014553314</v>
      </c>
      <c r="F28" s="33">
        <f>STDEV(F16:F25)</f>
        <v>0.003990656100331267</v>
      </c>
      <c r="G28" s="9"/>
    </row>
    <row r="29" ht="15.75" thickBot="1"/>
    <row r="30" spans="1:6" ht="15.75">
      <c r="A30" s="12" t="s">
        <v>5</v>
      </c>
      <c r="B30" s="13" t="s">
        <v>6</v>
      </c>
      <c r="C30" s="13" t="s">
        <v>7</v>
      </c>
      <c r="D30" s="13" t="s">
        <v>8</v>
      </c>
      <c r="E30" s="13" t="s">
        <v>9</v>
      </c>
      <c r="F30" s="14" t="s">
        <v>10</v>
      </c>
    </row>
    <row r="31" spans="1:6" ht="15.75">
      <c r="A31" s="6">
        <v>1</v>
      </c>
      <c r="B31" s="7">
        <v>0.00354</v>
      </c>
      <c r="C31" s="7">
        <v>12.68392</v>
      </c>
      <c r="D31" s="7">
        <v>94.22146</v>
      </c>
      <c r="E31" s="7">
        <v>102.3268</v>
      </c>
      <c r="F31" s="8">
        <v>-38.55785</v>
      </c>
    </row>
    <row r="32" spans="1:6" ht="15.75">
      <c r="A32" s="6">
        <v>2</v>
      </c>
      <c r="B32" s="7">
        <v>0.00354</v>
      </c>
      <c r="C32" s="7">
        <v>12.68391</v>
      </c>
      <c r="D32" s="7">
        <v>94.22011</v>
      </c>
      <c r="E32" s="7">
        <v>102.32889</v>
      </c>
      <c r="F32" s="8">
        <v>-38.56008</v>
      </c>
    </row>
    <row r="33" spans="1:6" ht="15.75">
      <c r="A33" s="6">
        <v>3</v>
      </c>
      <c r="B33" s="7">
        <v>0.00356</v>
      </c>
      <c r="C33" s="7">
        <v>12.68395</v>
      </c>
      <c r="D33" s="7">
        <v>94.22041</v>
      </c>
      <c r="E33" s="7">
        <v>102.32699</v>
      </c>
      <c r="F33" s="8">
        <v>-38.55873</v>
      </c>
    </row>
    <row r="34" spans="1:6" ht="15.75">
      <c r="A34" s="6">
        <v>4</v>
      </c>
      <c r="B34" s="7">
        <v>0.00355</v>
      </c>
      <c r="C34" s="7">
        <v>12.68422</v>
      </c>
      <c r="D34" s="7">
        <v>94.21775</v>
      </c>
      <c r="E34" s="7">
        <v>102.32743</v>
      </c>
      <c r="F34" s="8">
        <v>-38.56278</v>
      </c>
    </row>
    <row r="35" spans="1:6" ht="15.75">
      <c r="A35" s="6">
        <v>5</v>
      </c>
      <c r="B35" s="7">
        <v>0.00339</v>
      </c>
      <c r="C35" s="7">
        <v>12.68426</v>
      </c>
      <c r="D35" s="7">
        <v>94.2179</v>
      </c>
      <c r="E35" s="7">
        <v>102.32774</v>
      </c>
      <c r="F35" s="8">
        <v>-38.56193</v>
      </c>
    </row>
    <row r="36" spans="1:6" ht="15.75">
      <c r="A36" s="6">
        <v>6</v>
      </c>
      <c r="B36" s="7">
        <v>0.00346</v>
      </c>
      <c r="C36" s="7">
        <v>12.68414</v>
      </c>
      <c r="D36" s="7">
        <v>94.224</v>
      </c>
      <c r="E36" s="7">
        <v>102.32599</v>
      </c>
      <c r="F36" s="8">
        <v>-38.55049</v>
      </c>
    </row>
    <row r="37" spans="1:6" ht="15.75">
      <c r="A37" s="6">
        <v>7</v>
      </c>
      <c r="B37" s="7">
        <v>0.00335</v>
      </c>
      <c r="C37" s="7">
        <v>12.68416</v>
      </c>
      <c r="D37" s="7">
        <v>94.22267</v>
      </c>
      <c r="E37" s="7">
        <v>102.32463</v>
      </c>
      <c r="F37" s="8">
        <v>-38.55233</v>
      </c>
    </row>
    <row r="38" spans="1:6" ht="15.75">
      <c r="A38" s="6">
        <v>8</v>
      </c>
      <c r="B38" s="7">
        <v>0.0036</v>
      </c>
      <c r="C38" s="7">
        <v>12.68402</v>
      </c>
      <c r="D38" s="7">
        <v>94.22106</v>
      </c>
      <c r="E38" s="7">
        <v>102.32988</v>
      </c>
      <c r="F38" s="8">
        <v>-38.55686</v>
      </c>
    </row>
    <row r="39" spans="1:6" ht="15.75">
      <c r="A39" s="6">
        <v>9</v>
      </c>
      <c r="B39" s="7">
        <v>0.00356</v>
      </c>
      <c r="C39" s="7">
        <v>12.68412</v>
      </c>
      <c r="D39" s="7">
        <v>94.2183</v>
      </c>
      <c r="E39" s="7">
        <v>102.33068</v>
      </c>
      <c r="F39" s="8">
        <v>-38.56118</v>
      </c>
    </row>
    <row r="40" spans="1:6" ht="16.5" thickBot="1">
      <c r="A40" s="6">
        <v>10</v>
      </c>
      <c r="B40" s="7">
        <v>0.00357</v>
      </c>
      <c r="C40" s="7">
        <v>12.68406</v>
      </c>
      <c r="D40" s="7">
        <v>94.21616</v>
      </c>
      <c r="E40" s="7">
        <v>102.32953</v>
      </c>
      <c r="F40" s="8">
        <v>-38.56366</v>
      </c>
    </row>
    <row r="41" spans="1:6" ht="15.75" thickBot="1">
      <c r="A41" s="11" t="s">
        <v>11</v>
      </c>
      <c r="B41" s="32">
        <f>AVERAGE(B31:B40)</f>
        <v>0.003512</v>
      </c>
      <c r="C41" s="32">
        <f>AVERAGE(C31:C40)</f>
        <v>12.684076000000001</v>
      </c>
      <c r="D41" s="32">
        <f>AVERAGE(D31:D40)</f>
        <v>94.219982</v>
      </c>
      <c r="E41" s="32">
        <f>AVERAGE(E31:E40)</f>
        <v>102.327856</v>
      </c>
      <c r="F41" s="33">
        <f>AVERAGE(F31:F40)</f>
        <v>-38.558589</v>
      </c>
    </row>
    <row r="42" spans="1:6" ht="15.75" thickBot="1">
      <c r="A42" s="11" t="s">
        <v>3</v>
      </c>
      <c r="B42" s="32">
        <f>ABS(MAX(B31:B40)-MIN(B31:B40))</f>
        <v>0.0002499999999999998</v>
      </c>
      <c r="C42" s="32">
        <f>ABS(MAX(C31:C40)-MIN(C31:C40))</f>
        <v>0.00035000000000096065</v>
      </c>
      <c r="D42" s="32">
        <f>ABS(MAX(D31:D40)-MIN(D31:D40))</f>
        <v>0.007840000000001623</v>
      </c>
      <c r="E42" s="32">
        <f>ABS(MAX(E31:E40)-MIN(E31:E40))</f>
        <v>0.006050000000001887</v>
      </c>
      <c r="F42" s="33">
        <f>ABS(MAX(F31:F40)-MIN(F31:F40))</f>
        <v>0.013169999999995241</v>
      </c>
    </row>
    <row r="43" spans="1:6" ht="15.75" thickBot="1">
      <c r="A43" s="11" t="s">
        <v>4</v>
      </c>
      <c r="B43" s="32">
        <f>STDEV(B31:B40)</f>
        <v>8.337332373793855E-05</v>
      </c>
      <c r="C43" s="32">
        <f>STDEV(C31:C40)</f>
        <v>0.00012420413304993844</v>
      </c>
      <c r="D43" s="32">
        <f>STDEV(D31:D40)</f>
        <v>0.002441974610842017</v>
      </c>
      <c r="E43" s="32">
        <f>STDEV(E31:E40)</f>
        <v>0.0018824345938177579</v>
      </c>
      <c r="F43" s="33">
        <f>STDEV(F31:F40)</f>
        <v>0.0043678432257160385</v>
      </c>
    </row>
    <row r="44" spans="1:6" ht="15.75" thickBot="1">
      <c r="A44" s="15"/>
      <c r="B44" s="16"/>
      <c r="C44" s="16"/>
      <c r="D44" s="16"/>
      <c r="E44" s="16"/>
      <c r="F44" s="16"/>
    </row>
    <row r="45" spans="1:6" ht="15.75">
      <c r="A45" s="12" t="s">
        <v>12</v>
      </c>
      <c r="B45" s="13" t="s">
        <v>6</v>
      </c>
      <c r="C45" s="13" t="s">
        <v>7</v>
      </c>
      <c r="D45" s="13" t="s">
        <v>8</v>
      </c>
      <c r="E45" s="13" t="s">
        <v>9</v>
      </c>
      <c r="F45" s="14" t="s">
        <v>10</v>
      </c>
    </row>
    <row r="46" spans="1:6" ht="15.75">
      <c r="A46" s="6">
        <v>1</v>
      </c>
      <c r="B46" s="7">
        <v>0.00387</v>
      </c>
      <c r="C46" s="7">
        <v>12.69013</v>
      </c>
      <c r="D46" s="7">
        <v>-94.64958</v>
      </c>
      <c r="E46" s="7">
        <v>102.80304</v>
      </c>
      <c r="F46" s="8">
        <v>-38.05744</v>
      </c>
    </row>
    <row r="47" spans="1:6" ht="15.75">
      <c r="A47" s="6">
        <v>2</v>
      </c>
      <c r="B47" s="7">
        <v>0.00404</v>
      </c>
      <c r="C47" s="7">
        <v>12.69007</v>
      </c>
      <c r="D47" s="7">
        <v>-94.651</v>
      </c>
      <c r="E47" s="7">
        <v>102.80135</v>
      </c>
      <c r="F47" s="8">
        <v>-38.05426</v>
      </c>
    </row>
    <row r="48" spans="1:6" ht="15.75">
      <c r="A48" s="6">
        <v>3</v>
      </c>
      <c r="B48" s="7">
        <v>0.00409</v>
      </c>
      <c r="C48" s="7">
        <v>12.69038</v>
      </c>
      <c r="D48" s="7">
        <v>-94.65064</v>
      </c>
      <c r="E48" s="7">
        <v>102.8014</v>
      </c>
      <c r="F48" s="8">
        <v>-38.05462</v>
      </c>
    </row>
    <row r="49" spans="1:6" ht="15.75">
      <c r="A49" s="6">
        <v>4</v>
      </c>
      <c r="B49" s="7">
        <v>0.00406</v>
      </c>
      <c r="C49" s="7">
        <v>12.69031</v>
      </c>
      <c r="D49" s="7">
        <v>-94.65339</v>
      </c>
      <c r="E49" s="7">
        <v>102.79953</v>
      </c>
      <c r="F49" s="8">
        <v>-38.05017</v>
      </c>
    </row>
    <row r="50" spans="1:6" ht="15.75">
      <c r="A50" s="6">
        <v>5</v>
      </c>
      <c r="B50" s="7">
        <v>0.00421</v>
      </c>
      <c r="C50" s="7">
        <v>12.69022</v>
      </c>
      <c r="D50" s="7">
        <v>-94.65327</v>
      </c>
      <c r="E50" s="7">
        <v>102.79975</v>
      </c>
      <c r="F50" s="8">
        <v>-38.05014</v>
      </c>
    </row>
    <row r="51" spans="1:6" ht="15.75">
      <c r="A51" s="6">
        <v>6</v>
      </c>
      <c r="B51" s="7">
        <v>0.00399</v>
      </c>
      <c r="C51" s="7">
        <v>12.69022</v>
      </c>
      <c r="D51" s="7">
        <v>-94.64706</v>
      </c>
      <c r="E51" s="7">
        <v>102.80544</v>
      </c>
      <c r="F51" s="8">
        <v>-38.06099</v>
      </c>
    </row>
    <row r="52" spans="1:6" ht="15.75">
      <c r="A52" s="6">
        <v>7</v>
      </c>
      <c r="B52" s="7">
        <v>0.00413</v>
      </c>
      <c r="C52" s="7">
        <v>12.69044</v>
      </c>
      <c r="D52" s="7">
        <v>-94.64845</v>
      </c>
      <c r="E52" s="7">
        <v>102.80649</v>
      </c>
      <c r="F52" s="8">
        <v>-38.06006</v>
      </c>
    </row>
    <row r="53" spans="1:6" ht="15.75">
      <c r="A53" s="6">
        <v>8</v>
      </c>
      <c r="B53" s="7">
        <v>0.00418</v>
      </c>
      <c r="C53" s="7">
        <v>12.69045</v>
      </c>
      <c r="D53" s="7">
        <v>-94.65009</v>
      </c>
      <c r="E53" s="7">
        <v>102.80399</v>
      </c>
      <c r="F53" s="8">
        <v>-38.05559</v>
      </c>
    </row>
    <row r="54" spans="1:6" ht="15.75">
      <c r="A54" s="6">
        <v>9</v>
      </c>
      <c r="B54" s="7">
        <v>0.00412</v>
      </c>
      <c r="C54" s="7">
        <v>12.69065</v>
      </c>
      <c r="D54" s="7">
        <v>-94.65274</v>
      </c>
      <c r="E54" s="7">
        <v>102.80154</v>
      </c>
      <c r="F54" s="8">
        <v>-38.0502</v>
      </c>
    </row>
    <row r="55" spans="1:6" ht="16.5" thickBot="1">
      <c r="A55" s="6">
        <v>10</v>
      </c>
      <c r="B55" s="7">
        <v>0.00411</v>
      </c>
      <c r="C55" s="7">
        <v>12.6904</v>
      </c>
      <c r="D55" s="7">
        <v>-94.655</v>
      </c>
      <c r="E55" s="7">
        <v>102.80094</v>
      </c>
      <c r="F55" s="8">
        <v>-38.04695</v>
      </c>
    </row>
    <row r="56" spans="1:6" ht="16.5" thickBot="1">
      <c r="A56" s="17" t="s">
        <v>11</v>
      </c>
      <c r="B56" s="32">
        <f>AVERAGE(B46:B55)</f>
        <v>0.00408</v>
      </c>
      <c r="C56" s="32">
        <f>AVERAGE(C46:C55)</f>
        <v>12.690327</v>
      </c>
      <c r="D56" s="32">
        <f>AVERAGE(D46:D55)</f>
        <v>-94.651122</v>
      </c>
      <c r="E56" s="32">
        <f>AVERAGE(E46:E55)</f>
        <v>102.80234700000001</v>
      </c>
      <c r="F56" s="33">
        <f>AVERAGE(F46:F55)</f>
        <v>-38.054041999999995</v>
      </c>
    </row>
    <row r="57" spans="1:6" ht="16.5" thickBot="1">
      <c r="A57" s="17" t="s">
        <v>3</v>
      </c>
      <c r="B57" s="32">
        <f>ABS(MAX(B46:B55)-MIN(B46:B55))</f>
        <v>0.00034</v>
      </c>
      <c r="C57" s="32">
        <f>ABS(MAX(C46:C55)-MIN(C46:C55))</f>
        <v>0.0005799999999993588</v>
      </c>
      <c r="D57" s="32">
        <f>ABS(MAX(D46:D55)-MIN(D46:D55))</f>
        <v>0.007940000000004943</v>
      </c>
      <c r="E57" s="32">
        <f>ABS(MAX(E46:E55)-MIN(E46:E55))</f>
        <v>0.006959999999992306</v>
      </c>
      <c r="F57" s="33">
        <f>ABS(MAX(F46:F55)-MIN(F46:F55))</f>
        <v>0.01403999999999428</v>
      </c>
    </row>
    <row r="58" spans="1:6" ht="16.5" thickBot="1">
      <c r="A58" s="17" t="s">
        <v>4</v>
      </c>
      <c r="B58" s="32">
        <f>STDEV(B46:B55)</f>
        <v>9.786612170602132E-05</v>
      </c>
      <c r="C58" s="32">
        <f>STDEV(C46:C55)</f>
        <v>0.00017269433497747708</v>
      </c>
      <c r="D58" s="32">
        <f>STDEV(D46:D55)</f>
        <v>0.0024663053789483217</v>
      </c>
      <c r="E58" s="32">
        <f>STDEV(E46:E55)</f>
        <v>0.0023360082286753904</v>
      </c>
      <c r="F58" s="33">
        <f>STDEV(F46:F55)</f>
        <v>0.0046438819967774955</v>
      </c>
    </row>
    <row r="59" spans="1:6" ht="15.75" thickBot="1">
      <c r="A59" s="15"/>
      <c r="B59" s="16"/>
      <c r="C59" s="16"/>
      <c r="D59" s="16"/>
      <c r="E59" s="16"/>
      <c r="F59" s="16"/>
    </row>
    <row r="60" spans="1:6" ht="15.75">
      <c r="A60" s="12" t="s">
        <v>13</v>
      </c>
      <c r="B60" s="13" t="s">
        <v>6</v>
      </c>
      <c r="C60" s="13" t="s">
        <v>7</v>
      </c>
      <c r="D60" s="13" t="s">
        <v>8</v>
      </c>
      <c r="E60" s="13" t="s">
        <v>9</v>
      </c>
      <c r="F60" s="14" t="s">
        <v>10</v>
      </c>
    </row>
    <row r="61" spans="1:6" ht="15.75">
      <c r="A61" s="6">
        <v>1</v>
      </c>
      <c r="B61" s="7">
        <v>0.00119</v>
      </c>
      <c r="C61" s="7">
        <v>12.68231</v>
      </c>
      <c r="D61" s="7">
        <v>-51.24842</v>
      </c>
      <c r="E61" s="7">
        <v>102.42233</v>
      </c>
      <c r="F61" s="8">
        <v>67.66661</v>
      </c>
    </row>
    <row r="62" spans="1:6" ht="15.75">
      <c r="A62" s="6">
        <v>2</v>
      </c>
      <c r="B62" s="7">
        <v>0.00112</v>
      </c>
      <c r="C62" s="7">
        <v>12.6822</v>
      </c>
      <c r="D62" s="7">
        <v>-51.24679</v>
      </c>
      <c r="E62" s="7">
        <v>102.42396</v>
      </c>
      <c r="F62" s="8">
        <v>67.66863</v>
      </c>
    </row>
    <row r="63" spans="1:6" ht="15.75">
      <c r="A63" s="6">
        <v>3</v>
      </c>
      <c r="B63" s="7">
        <v>0.00108</v>
      </c>
      <c r="C63" s="7">
        <v>12.68242</v>
      </c>
      <c r="D63" s="7">
        <v>-51.24749</v>
      </c>
      <c r="E63" s="7">
        <v>102.42391</v>
      </c>
      <c r="F63" s="8">
        <v>67.66818</v>
      </c>
    </row>
    <row r="64" spans="1:6" ht="15.75">
      <c r="A64" s="6">
        <v>4</v>
      </c>
      <c r="B64" s="7">
        <v>0.00129</v>
      </c>
      <c r="C64" s="7">
        <v>12.68218</v>
      </c>
      <c r="D64" s="7">
        <v>-51.24542</v>
      </c>
      <c r="E64" s="7">
        <v>102.42405</v>
      </c>
      <c r="F64" s="8">
        <v>67.6707</v>
      </c>
    </row>
    <row r="65" spans="1:6" ht="15.75">
      <c r="A65" s="6">
        <v>5</v>
      </c>
      <c r="B65" s="7">
        <v>0.00107</v>
      </c>
      <c r="C65" s="7">
        <v>12.68213</v>
      </c>
      <c r="D65" s="7">
        <v>-51.24556</v>
      </c>
      <c r="E65" s="7">
        <v>102.42409</v>
      </c>
      <c r="F65" s="8">
        <v>67.67102</v>
      </c>
    </row>
    <row r="66" spans="1:6" ht="15.75">
      <c r="A66" s="6">
        <v>6</v>
      </c>
      <c r="B66" s="7">
        <v>0.00139</v>
      </c>
      <c r="C66" s="7">
        <v>12.68217</v>
      </c>
      <c r="D66" s="7">
        <v>-51.25252</v>
      </c>
      <c r="E66" s="7">
        <v>102.4256</v>
      </c>
      <c r="F66" s="8">
        <v>67.66463</v>
      </c>
    </row>
    <row r="67" spans="1:6" ht="15.75">
      <c r="A67" s="6">
        <v>7</v>
      </c>
      <c r="B67" s="7">
        <v>0.00122</v>
      </c>
      <c r="C67" s="7">
        <v>12.68235</v>
      </c>
      <c r="D67" s="7">
        <v>-51.25217</v>
      </c>
      <c r="E67" s="7">
        <v>102.42753</v>
      </c>
      <c r="F67" s="8">
        <v>67.66537</v>
      </c>
    </row>
    <row r="68" spans="1:6" ht="15.75">
      <c r="A68" s="6">
        <v>8</v>
      </c>
      <c r="B68" s="7">
        <v>0.00136</v>
      </c>
      <c r="C68" s="7">
        <v>12.68236</v>
      </c>
      <c r="D68" s="7">
        <v>-51.24891</v>
      </c>
      <c r="E68" s="7">
        <v>102.42554</v>
      </c>
      <c r="F68" s="8">
        <v>67.6677</v>
      </c>
    </row>
    <row r="69" spans="1:6" ht="15.75">
      <c r="A69" s="6">
        <v>9</v>
      </c>
      <c r="B69" s="7">
        <v>0.0011</v>
      </c>
      <c r="C69" s="7">
        <v>12.68231</v>
      </c>
      <c r="D69" s="7">
        <v>-51.24612</v>
      </c>
      <c r="E69" s="7">
        <v>102.42538</v>
      </c>
      <c r="F69" s="8">
        <v>67.67078</v>
      </c>
    </row>
    <row r="70" spans="1:6" ht="16.5" thickBot="1">
      <c r="A70" s="6">
        <v>10</v>
      </c>
      <c r="B70" s="7">
        <v>0.00119</v>
      </c>
      <c r="C70" s="7">
        <v>12.68234</v>
      </c>
      <c r="D70" s="7">
        <v>-51.24522</v>
      </c>
      <c r="E70" s="7">
        <v>102.42596</v>
      </c>
      <c r="F70" s="8">
        <v>67.67272</v>
      </c>
    </row>
    <row r="71" spans="1:6" ht="15.75" thickBot="1">
      <c r="A71" s="11" t="s">
        <v>11</v>
      </c>
      <c r="B71" s="32">
        <f>AVERAGE(B61:B70)</f>
        <v>0.001201</v>
      </c>
      <c r="C71" s="32">
        <f>AVERAGE(C61:C70)</f>
        <v>12.682277000000001</v>
      </c>
      <c r="D71" s="32">
        <f>AVERAGE(D61:D70)</f>
        <v>-51.247862</v>
      </c>
      <c r="E71" s="32">
        <f>AVERAGE(E61:E70)</f>
        <v>102.424835</v>
      </c>
      <c r="F71" s="33">
        <f>AVERAGE(F61:F70)</f>
        <v>67.66863400000001</v>
      </c>
    </row>
    <row r="72" spans="1:6" ht="15.75" thickBot="1">
      <c r="A72" s="11" t="s">
        <v>3</v>
      </c>
      <c r="B72" s="32">
        <f>ABS(MAX(B61:B70)-MIN(B61:B70))</f>
        <v>0.00031999999999999997</v>
      </c>
      <c r="C72" s="32">
        <f>ABS(MAX(C61:C70)-MIN(C61:C70))</f>
        <v>0.0002899999999996794</v>
      </c>
      <c r="D72" s="32">
        <f>ABS(MAX(D61:D70)-MIN(D61:D70))</f>
        <v>0.007299999999993645</v>
      </c>
      <c r="E72" s="32">
        <f>ABS(MAX(E61:E70)-MIN(E61:E70))</f>
        <v>0.005200000000002092</v>
      </c>
      <c r="F72" s="33">
        <f>ABS(MAX(F61:F70)-MIN(F61:F70))</f>
        <v>0.008089999999995712</v>
      </c>
    </row>
    <row r="73" spans="1:6" ht="15.75" thickBot="1">
      <c r="A73" s="11" t="s">
        <v>4</v>
      </c>
      <c r="B73" s="32">
        <f>STDEV(B61:B70)</f>
        <v>0.00011454741861391339</v>
      </c>
      <c r="C73" s="32">
        <f>STDEV(C61:C70)</f>
        <v>9.843779761839597E-05</v>
      </c>
      <c r="D73" s="32">
        <f>STDEV(D61:D70)</f>
        <v>0.0026714615225870986</v>
      </c>
      <c r="E73" s="32">
        <f>STDEV(E61:E70)</f>
        <v>0.0014520273183848862</v>
      </c>
      <c r="F73" s="33">
        <f>STDEV(F61:F70)</f>
        <v>0.002648329452481351</v>
      </c>
    </row>
    <row r="74" spans="1:6" ht="15.75" thickBot="1">
      <c r="A74" s="15"/>
      <c r="B74" s="16"/>
      <c r="C74" s="16"/>
      <c r="D74" s="16"/>
      <c r="E74" s="16"/>
      <c r="F74" s="16"/>
    </row>
    <row r="75" spans="1:6" ht="15.75">
      <c r="A75" s="12" t="s">
        <v>14</v>
      </c>
      <c r="B75" s="13" t="s">
        <v>6</v>
      </c>
      <c r="C75" s="13" t="s">
        <v>7</v>
      </c>
      <c r="D75" s="13" t="s">
        <v>8</v>
      </c>
      <c r="E75" s="13" t="s">
        <v>9</v>
      </c>
      <c r="F75" s="14" t="s">
        <v>10</v>
      </c>
    </row>
    <row r="76" spans="1:6" ht="15.75">
      <c r="A76" s="6">
        <v>1</v>
      </c>
      <c r="B76" s="7">
        <v>0.00498</v>
      </c>
      <c r="C76" s="7">
        <v>12.65313</v>
      </c>
      <c r="D76" s="7">
        <v>51.34137</v>
      </c>
      <c r="E76" s="7">
        <v>102.19656</v>
      </c>
      <c r="F76" s="8">
        <v>67.3978</v>
      </c>
    </row>
    <row r="77" spans="1:6" ht="15.75">
      <c r="A77" s="6">
        <v>2</v>
      </c>
      <c r="B77" s="7">
        <v>0.00491</v>
      </c>
      <c r="C77" s="7">
        <v>12.65306</v>
      </c>
      <c r="D77" s="7">
        <v>51.34305</v>
      </c>
      <c r="E77" s="7">
        <v>102.19783</v>
      </c>
      <c r="F77" s="8">
        <v>67.39686</v>
      </c>
    </row>
    <row r="78" spans="1:6" ht="15.75">
      <c r="A78" s="6">
        <v>3</v>
      </c>
      <c r="B78" s="7">
        <v>0.00501</v>
      </c>
      <c r="C78" s="7">
        <v>12.65303</v>
      </c>
      <c r="D78" s="7">
        <v>51.34214</v>
      </c>
      <c r="E78" s="7">
        <v>102.19702</v>
      </c>
      <c r="F78" s="8">
        <v>67.39737</v>
      </c>
    </row>
    <row r="79" spans="1:6" ht="15.75">
      <c r="A79" s="6">
        <v>4</v>
      </c>
      <c r="B79" s="7">
        <v>0.00492</v>
      </c>
      <c r="C79" s="7">
        <v>12.65361</v>
      </c>
      <c r="D79" s="7">
        <v>51.34415</v>
      </c>
      <c r="E79" s="7">
        <v>102.19817</v>
      </c>
      <c r="F79" s="8">
        <v>67.39481</v>
      </c>
    </row>
    <row r="80" spans="1:6" ht="15.75">
      <c r="A80" s="6">
        <v>5</v>
      </c>
      <c r="B80" s="7">
        <v>0.00496</v>
      </c>
      <c r="C80" s="7">
        <v>12.65319</v>
      </c>
      <c r="D80" s="7">
        <v>51.344</v>
      </c>
      <c r="E80" s="7">
        <v>102.19828</v>
      </c>
      <c r="F80" s="8">
        <v>67.39558</v>
      </c>
    </row>
    <row r="81" spans="1:6" ht="15.75">
      <c r="A81" s="6">
        <v>6</v>
      </c>
      <c r="B81" s="7">
        <v>0.00514</v>
      </c>
      <c r="C81" s="7">
        <v>12.65305</v>
      </c>
      <c r="D81" s="7">
        <v>51.3374</v>
      </c>
      <c r="E81" s="7">
        <v>102.19584</v>
      </c>
      <c r="F81" s="8">
        <v>67.40143</v>
      </c>
    </row>
    <row r="82" spans="1:6" ht="15.75">
      <c r="A82" s="6">
        <v>7</v>
      </c>
      <c r="B82" s="7">
        <v>0.00516</v>
      </c>
      <c r="C82" s="7">
        <v>12.65305</v>
      </c>
      <c r="D82" s="7">
        <v>51.33758</v>
      </c>
      <c r="E82" s="7">
        <v>102.19664</v>
      </c>
      <c r="F82" s="8">
        <v>67.40069</v>
      </c>
    </row>
    <row r="83" spans="1:6" ht="15.75">
      <c r="A83" s="6">
        <v>8</v>
      </c>
      <c r="B83" s="7">
        <v>0.00512</v>
      </c>
      <c r="C83" s="7">
        <v>12.65311</v>
      </c>
      <c r="D83" s="7">
        <v>51.34068</v>
      </c>
      <c r="E83" s="7">
        <v>102.19862</v>
      </c>
      <c r="F83" s="8">
        <v>67.39834</v>
      </c>
    </row>
    <row r="84" spans="1:6" ht="15.75">
      <c r="A84" s="6">
        <v>9</v>
      </c>
      <c r="B84" s="7">
        <v>0.00501</v>
      </c>
      <c r="C84" s="7">
        <v>12.65305</v>
      </c>
      <c r="D84" s="7">
        <v>51.3437</v>
      </c>
      <c r="E84" s="7">
        <v>102.20038</v>
      </c>
      <c r="F84" s="8">
        <v>67.39603</v>
      </c>
    </row>
    <row r="85" spans="1:6" ht="16.5" thickBot="1">
      <c r="A85" s="6">
        <v>10</v>
      </c>
      <c r="B85" s="7">
        <v>0.00528</v>
      </c>
      <c r="C85" s="7">
        <v>12.65313</v>
      </c>
      <c r="D85" s="7">
        <v>51.34446</v>
      </c>
      <c r="E85" s="7">
        <v>102.2007</v>
      </c>
      <c r="F85" s="8">
        <v>67.39496</v>
      </c>
    </row>
    <row r="86" spans="1:6" ht="15.75" thickBot="1">
      <c r="A86" s="11" t="s">
        <v>11</v>
      </c>
      <c r="B86" s="32">
        <f>AVERAGE(B76:B85)</f>
        <v>0.005049</v>
      </c>
      <c r="C86" s="32">
        <f>AVERAGE(C76:C85)</f>
        <v>12.653141000000002</v>
      </c>
      <c r="D86" s="32">
        <f>AVERAGE(D76:D85)</f>
        <v>51.341853</v>
      </c>
      <c r="E86" s="32">
        <f>AVERAGE(E76:E85)</f>
        <v>102.198004</v>
      </c>
      <c r="F86" s="33">
        <f>AVERAGE(F76:F85)</f>
        <v>67.39738700000001</v>
      </c>
    </row>
    <row r="87" spans="1:6" ht="15.75" thickBot="1">
      <c r="A87" s="11" t="s">
        <v>3</v>
      </c>
      <c r="B87" s="32">
        <f>ABS(MAX(B76:B85)-MIN(B76:B85))</f>
        <v>0.00036999999999999967</v>
      </c>
      <c r="C87" s="32">
        <f>ABS(MAX(C76:C85)-MIN(C76:C85))</f>
        <v>0.0005800000000011352</v>
      </c>
      <c r="D87" s="32">
        <f>ABS(MAX(D76:D85)-MIN(D76:D85))</f>
        <v>0.007059999999995625</v>
      </c>
      <c r="E87" s="32">
        <f>ABS(MAX(E76:E85)-MIN(E76:E85))</f>
        <v>0.004859999999993647</v>
      </c>
      <c r="F87" s="33">
        <f>ABS(MAX(F76:F85)-MIN(F76:F85))</f>
        <v>0.006619999999998072</v>
      </c>
    </row>
    <row r="88" spans="1:6" ht="15.75" thickBot="1">
      <c r="A88" s="11" t="s">
        <v>4</v>
      </c>
      <c r="B88" s="32">
        <f>STDEV(B76:B85)</f>
        <v>0.00012050357302217682</v>
      </c>
      <c r="C88" s="32">
        <f>STDEV(C76:C85)</f>
        <v>0.00017233365570582573</v>
      </c>
      <c r="D88" s="32">
        <f>STDEV(D76:D85)</f>
        <v>0.002609934226500754</v>
      </c>
      <c r="E88" s="32">
        <f>STDEV(E76:E85)</f>
        <v>0.001599445737329236</v>
      </c>
      <c r="F88" s="33">
        <f>STDEV(F76:F85)</f>
        <v>0.0022669217993676358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kcaban</dc:creator>
  <cp:keywords/>
  <dc:description/>
  <cp:lastModifiedBy>kcaban</cp:lastModifiedBy>
  <dcterms:created xsi:type="dcterms:W3CDTF">2008-02-25T18:21:48Z</dcterms:created>
  <dcterms:modified xsi:type="dcterms:W3CDTF">2008-02-26T18:17:45Z</dcterms:modified>
  <cp:category/>
  <cp:version/>
  <cp:contentType/>
  <cp:contentStatus/>
</cp:coreProperties>
</file>