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65" windowHeight="11760" tabRatio="879" activeTab="4"/>
  </bookViews>
  <sheets>
    <sheet name="Card Positions" sheetId="1" r:id="rId1"/>
    <sheet name="TB 5" sheetId="2" r:id="rId2"/>
    <sheet name="TB 6" sheetId="3" r:id="rId3"/>
    <sheet name="TB 7" sheetId="4" r:id="rId4"/>
    <sheet name="TB 8" sheetId="5" r:id="rId5"/>
    <sheet name="PICTURE" sheetId="6" r:id="rId6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B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E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F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D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</commentList>
</comments>
</file>

<file path=xl/sharedStrings.xml><?xml version="1.0" encoding="utf-8"?>
<sst xmlns="http://schemas.openxmlformats.org/spreadsheetml/2006/main" count="65" uniqueCount="27">
  <si>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</si>
  <si>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</si>
  <si>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</si>
  <si>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</si>
  <si>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</si>
  <si>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</si>
  <si>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</si>
  <si>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</si>
  <si>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</si>
  <si>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</si>
  <si>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</si>
  <si>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RMS X</t>
  </si>
  <si>
    <t>RMS Y</t>
  </si>
  <si>
    <t>RMS Z</t>
  </si>
  <si>
    <t>X-INTPT CARD(1)</t>
  </si>
  <si>
    <t>Y-INTPT CARD(1)</t>
  </si>
  <si>
    <t>X-INTPT CARD(2)</t>
  </si>
  <si>
    <t>Y-INTPT CARD(2)</t>
  </si>
  <si>
    <t>RMS X pos</t>
  </si>
  <si>
    <t>RMS X intpt 1</t>
  </si>
  <si>
    <t>RMS Y intpt 1</t>
  </si>
  <si>
    <t>RMS X intpt 2</t>
  </si>
  <si>
    <t>RMS Y intpt 2</t>
  </si>
  <si>
    <t>RMS =</t>
  </si>
  <si>
    <t>Y1 - Y2</t>
  </si>
  <si>
    <t>Y1 -Y2</t>
  </si>
  <si>
    <t>RMS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</si>
</sst>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sz val="3"/>
      <name val="Arial"/>
      <family val="2"/>
    </font>
    <font>
      <sz val="3.75"/>
      <name val="Arial"/>
      <family val="0"/>
    </font>
    <font>
      <b/>
      <sz val="10"/>
      <name val="Arial"/>
      <family val="0"/>
    </font>
    <font>
      <sz val="2.5"/>
      <name val="Arial"/>
      <family val="2"/>
    </font>
    <font>
      <b/>
      <sz val="3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1.75"/>
      <name val="Arial"/>
      <family val="0"/>
    </font>
    <font>
      <b/>
      <sz val="3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3.5"/>
      <name val="Arial"/>
      <family val="0"/>
    </font>
    <font>
      <sz val="3.25"/>
      <name val="Arial"/>
      <family val="0"/>
    </font>
    <font>
      <b/>
      <sz val="11.5"/>
      <name val="Arial"/>
      <family val="0"/>
    </font>
    <font>
      <b/>
      <sz val="3.2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Positions'!$B$1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'Card Positions'!$B$2:$B$6</c:f>
              <c:numCache>
                <c:ptCount val="5"/>
                <c:pt idx="0">
                  <c:v>0.16683</c:v>
                </c:pt>
                <c:pt idx="1">
                  <c:v>0.16621</c:v>
                </c:pt>
                <c:pt idx="2">
                  <c:v>0.16712</c:v>
                </c:pt>
                <c:pt idx="3">
                  <c:v>0.1665</c:v>
                </c:pt>
                <c:pt idx="4">
                  <c:v>0.16771</c:v>
                </c:pt>
              </c:numCache>
            </c:numRef>
          </c:val>
          <c:smooth val="0"/>
        </c:ser>
        <c:marker val="1"/>
        <c:axId val="34839906"/>
        <c:axId val="45123699"/>
      </c:lineChart>
      <c:catAx>
        <c:axId val="34839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45123699"/>
        <c:crosses val="autoZero"/>
        <c:auto val="1"/>
        <c:lblOffset val="100"/>
        <c:tickLblSkip val="3"/>
        <c:noMultiLvlLbl val="0"/>
      </c:catAx>
      <c:valAx>
        <c:axId val="4512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4839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6'!$B$2:$B$6</c:f>
              <c:numCache>
                <c:ptCount val="5"/>
                <c:pt idx="0">
                  <c:v>-94.65792</c:v>
                </c:pt>
                <c:pt idx="1">
                  <c:v>-94.65722</c:v>
                </c:pt>
                <c:pt idx="2">
                  <c:v>-94.65761</c:v>
                </c:pt>
                <c:pt idx="3">
                  <c:v>-94.65734</c:v>
                </c:pt>
                <c:pt idx="4">
                  <c:v>-94.6571</c:v>
                </c:pt>
              </c:numCache>
            </c:numRef>
          </c:xVal>
          <c:yVal>
            <c:numRef>
              <c:f>'TB 6'!$C$2:$C$6</c:f>
              <c:numCache>
                <c:ptCount val="5"/>
                <c:pt idx="0">
                  <c:v>102.60495</c:v>
                </c:pt>
                <c:pt idx="1">
                  <c:v>102.60525</c:v>
                </c:pt>
                <c:pt idx="2">
                  <c:v>102.60548</c:v>
                </c:pt>
                <c:pt idx="3">
                  <c:v>102.60658</c:v>
                </c:pt>
                <c:pt idx="4">
                  <c:v>102.60601</c:v>
                </c:pt>
              </c:numCache>
            </c:numRef>
          </c:yVal>
          <c:smooth val="0"/>
        </c:ser>
        <c:axId val="28410332"/>
        <c:axId val="54366397"/>
      </c:scatterChart>
      <c:valAx>
        <c:axId val="2841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4366397"/>
        <c:crosses val="autoZero"/>
        <c:crossBetween val="midCat"/>
        <c:dispUnits/>
      </c:valAx>
      <c:valAx>
        <c:axId val="5436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84103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7'!$B$1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7'!#REF!</c:f>
              <c:strCache>
                <c:ptCount val="5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</c:strCache>
            </c:strRef>
          </c:cat>
          <c:val>
            <c:numRef>
              <c:f>'TB 7'!$B$2:$B$6</c:f>
              <c:numCache>
                <c:ptCount val="5"/>
                <c:pt idx="0">
                  <c:v>-51.08083</c:v>
                </c:pt>
                <c:pt idx="1">
                  <c:v>-51.08005</c:v>
                </c:pt>
                <c:pt idx="2">
                  <c:v>-51.08047</c:v>
                </c:pt>
                <c:pt idx="3">
                  <c:v>-51.08041</c:v>
                </c:pt>
                <c:pt idx="4">
                  <c:v>-51.08026</c:v>
                </c:pt>
              </c:numCache>
            </c:numRef>
          </c:val>
          <c:smooth val="0"/>
        </c:ser>
        <c:marker val="1"/>
        <c:axId val="19535526"/>
        <c:axId val="41602007"/>
      </c:lineChart>
      <c:catAx>
        <c:axId val="19535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2007"/>
        <c:crosses val="autoZero"/>
        <c:auto val="1"/>
        <c:lblOffset val="100"/>
        <c:tickLblSkip val="3"/>
        <c:noMultiLvlLbl val="0"/>
      </c:catAx>
      <c:valAx>
        <c:axId val="41602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9535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7'!#REF!</c:f>
              <c:strCache>
                <c:ptCount val="5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</c:strCache>
            </c:strRef>
          </c:cat>
          <c:val>
            <c:numRef>
              <c:f>'TB 7'!$C$2:$C$6</c:f>
              <c:numCache>
                <c:ptCount val="5"/>
                <c:pt idx="0">
                  <c:v>102.2206</c:v>
                </c:pt>
                <c:pt idx="1">
                  <c:v>102.21864</c:v>
                </c:pt>
                <c:pt idx="2">
                  <c:v>102.21965</c:v>
                </c:pt>
                <c:pt idx="3">
                  <c:v>102.22002</c:v>
                </c:pt>
                <c:pt idx="4">
                  <c:v>102.21988</c:v>
                </c:pt>
              </c:numCache>
            </c:numRef>
          </c:val>
          <c:smooth val="0"/>
        </c:ser>
        <c:marker val="1"/>
        <c:axId val="38873744"/>
        <c:axId val="14319377"/>
      </c:lineChart>
      <c:catAx>
        <c:axId val="3887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9377"/>
        <c:crosses val="autoZero"/>
        <c:auto val="1"/>
        <c:lblOffset val="100"/>
        <c:tickLblSkip val="3"/>
        <c:noMultiLvlLbl val="0"/>
      </c:catAx>
      <c:valAx>
        <c:axId val="143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8873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7'!$B$2:$B$6</c:f>
              <c:numCache>
                <c:ptCount val="5"/>
                <c:pt idx="0">
                  <c:v>-51.08083</c:v>
                </c:pt>
                <c:pt idx="1">
                  <c:v>-51.08005</c:v>
                </c:pt>
                <c:pt idx="2">
                  <c:v>-51.08047</c:v>
                </c:pt>
                <c:pt idx="3">
                  <c:v>-51.08041</c:v>
                </c:pt>
                <c:pt idx="4">
                  <c:v>-51.08026</c:v>
                </c:pt>
              </c:numCache>
            </c:numRef>
          </c:xVal>
          <c:yVal>
            <c:numRef>
              <c:f>'TB 7'!$C$2:$C$6</c:f>
              <c:numCache>
                <c:ptCount val="5"/>
                <c:pt idx="0">
                  <c:v>102.2206</c:v>
                </c:pt>
                <c:pt idx="1">
                  <c:v>102.21864</c:v>
                </c:pt>
                <c:pt idx="2">
                  <c:v>102.21965</c:v>
                </c:pt>
                <c:pt idx="3">
                  <c:v>102.22002</c:v>
                </c:pt>
                <c:pt idx="4">
                  <c:v>102.21988</c:v>
                </c:pt>
              </c:numCache>
            </c:numRef>
          </c:yVal>
          <c:smooth val="0"/>
        </c:ser>
        <c:axId val="61765530"/>
        <c:axId val="19018859"/>
      </c:scatterChart>
      <c:valAx>
        <c:axId val="6176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9018859"/>
        <c:crosses val="autoZero"/>
        <c:crossBetween val="midCat"/>
        <c:dispUnits/>
      </c:valAx>
      <c:valAx>
        <c:axId val="190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76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8'!#REF!</c:f>
              <c:strCache>
                <c:ptCount val="5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</c:strCache>
            </c:strRef>
          </c:cat>
          <c:val>
            <c:numRef>
              <c:f>'TB 8'!$B$2:$B$6</c:f>
              <c:numCache>
                <c:ptCount val="5"/>
                <c:pt idx="0">
                  <c:v>51.49578</c:v>
                </c:pt>
                <c:pt idx="1">
                  <c:v>51.49639</c:v>
                </c:pt>
                <c:pt idx="2">
                  <c:v>51.49594</c:v>
                </c:pt>
                <c:pt idx="3">
                  <c:v>51.49606</c:v>
                </c:pt>
                <c:pt idx="4">
                  <c:v>51.49606</c:v>
                </c:pt>
              </c:numCache>
            </c:numRef>
          </c:val>
          <c:smooth val="0"/>
        </c:ser>
        <c:marker val="1"/>
        <c:axId val="36952004"/>
        <c:axId val="64132581"/>
      </c:lineChart>
      <c:catAx>
        <c:axId val="3695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2581"/>
        <c:crosses val="autoZero"/>
        <c:auto val="1"/>
        <c:lblOffset val="100"/>
        <c:tickLblSkip val="3"/>
        <c:noMultiLvlLbl val="0"/>
      </c:catAx>
      <c:valAx>
        <c:axId val="6413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695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>
        <c:manualLayout>
          <c:xMode val="factor"/>
          <c:yMode val="factor"/>
          <c:x val="0.001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45"/>
          <c:w val="0.927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'TB 8'!$C$1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8'!#REF!</c:f>
              <c:strCache>
                <c:ptCount val="5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</c:strCache>
            </c:strRef>
          </c:cat>
          <c:val>
            <c:numRef>
              <c:f>'TB 8'!$C$2:$C$6</c:f>
              <c:numCache>
                <c:ptCount val="5"/>
                <c:pt idx="0">
                  <c:v>101.97236</c:v>
                </c:pt>
                <c:pt idx="1">
                  <c:v>101.97207</c:v>
                </c:pt>
                <c:pt idx="2">
                  <c:v>101.97151</c:v>
                </c:pt>
                <c:pt idx="3">
                  <c:v>101.97206</c:v>
                </c:pt>
                <c:pt idx="4">
                  <c:v>101.97184</c:v>
                </c:pt>
              </c:numCache>
            </c:numRef>
          </c:val>
          <c:smooth val="0"/>
        </c:ser>
        <c:marker val="1"/>
        <c:axId val="40322318"/>
        <c:axId val="27356543"/>
      </c:lineChart>
      <c:catAx>
        <c:axId val="4032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56543"/>
        <c:crosses val="autoZero"/>
        <c:auto val="1"/>
        <c:lblOffset val="100"/>
        <c:tickLblSkip val="3"/>
        <c:noMultiLvlLbl val="0"/>
      </c:catAx>
      <c:valAx>
        <c:axId val="2735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032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8'!$B$2:$B$6</c:f>
              <c:numCache>
                <c:ptCount val="5"/>
                <c:pt idx="0">
                  <c:v>51.49578</c:v>
                </c:pt>
                <c:pt idx="1">
                  <c:v>51.49639</c:v>
                </c:pt>
                <c:pt idx="2">
                  <c:v>51.49594</c:v>
                </c:pt>
                <c:pt idx="3">
                  <c:v>51.49606</c:v>
                </c:pt>
                <c:pt idx="4">
                  <c:v>51.49606</c:v>
                </c:pt>
              </c:numCache>
            </c:numRef>
          </c:xVal>
          <c:yVal>
            <c:numRef>
              <c:f>'TB 8'!$C$2:$C$6</c:f>
              <c:numCache>
                <c:ptCount val="5"/>
                <c:pt idx="0">
                  <c:v>101.97236</c:v>
                </c:pt>
                <c:pt idx="1">
                  <c:v>101.97207</c:v>
                </c:pt>
                <c:pt idx="2">
                  <c:v>101.97151</c:v>
                </c:pt>
                <c:pt idx="3">
                  <c:v>101.97206</c:v>
                </c:pt>
                <c:pt idx="4">
                  <c:v>101.97184</c:v>
                </c:pt>
              </c:numCache>
            </c:numRef>
          </c:yVal>
          <c:smooth val="0"/>
        </c:ser>
        <c:axId val="44882296"/>
        <c:axId val="1287481"/>
      </c:scatterChart>
      <c:valAx>
        <c:axId val="4488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287481"/>
        <c:crosses val="autoZero"/>
        <c:crossBetween val="midCat"/>
        <c:dispUnits/>
      </c:valAx>
      <c:valAx>
        <c:axId val="128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882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Positions'!$E$1</c:f>
              <c:strCache>
                <c:ptCount val="1"/>
                <c:pt idx="0">
                  <c:v>X-INTPT CARD(2)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'Card Positions'!$E$2:$E$6</c:f>
              <c:numCache>
                <c:ptCount val="5"/>
                <c:pt idx="0">
                  <c:v>39.79843</c:v>
                </c:pt>
                <c:pt idx="1">
                  <c:v>39.80165</c:v>
                </c:pt>
                <c:pt idx="2">
                  <c:v>39.7991</c:v>
                </c:pt>
                <c:pt idx="3">
                  <c:v>39.79955</c:v>
                </c:pt>
                <c:pt idx="4">
                  <c:v>39.79976</c:v>
                </c:pt>
              </c:numCache>
            </c:numRef>
          </c:val>
          <c:smooth val="0"/>
        </c:ser>
        <c:marker val="1"/>
        <c:axId val="3460108"/>
        <c:axId val="31140973"/>
      </c:lineChart>
      <c:catAx>
        <c:axId val="346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40973"/>
        <c:crosses val="autoZero"/>
        <c:auto val="1"/>
        <c:lblOffset val="100"/>
        <c:tickLblSkip val="3"/>
        <c:noMultiLvlLbl val="0"/>
      </c:catAx>
      <c:valAx>
        <c:axId val="3114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46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Positions'!$F$1</c:f>
              <c:strCache>
                <c:ptCount val="1"/>
                <c:pt idx="0">
                  <c:v>Y-INTPT CARD(2)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'Card Positions'!$F$2:$F$6</c:f>
              <c:numCache>
                <c:ptCount val="5"/>
                <c:pt idx="0">
                  <c:v>-95.24915</c:v>
                </c:pt>
                <c:pt idx="1">
                  <c:v>-95.24862</c:v>
                </c:pt>
                <c:pt idx="2">
                  <c:v>-95.24921</c:v>
                </c:pt>
                <c:pt idx="3">
                  <c:v>-95.24846</c:v>
                </c:pt>
                <c:pt idx="4">
                  <c:v>-95.24873</c:v>
                </c:pt>
              </c:numCache>
            </c:numRef>
          </c:val>
          <c:smooth val="0"/>
        </c:ser>
        <c:marker val="1"/>
        <c:axId val="11833302"/>
        <c:axId val="39390855"/>
      </c:lineChart>
      <c:catAx>
        <c:axId val="11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90855"/>
        <c:crosses val="autoZero"/>
        <c:auto val="1"/>
        <c:lblOffset val="100"/>
        <c:tickLblSkip val="3"/>
        <c:noMultiLvlLbl val="0"/>
      </c:catAx>
      <c:valAx>
        <c:axId val="39390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1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Wirecard XY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'Card Positions'!$F$1</c:f>
              <c:strCache>
                <c:ptCount val="1"/>
                <c:pt idx="0">
                  <c:v>Y-INTPT CARD(2)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'Card Positions'!$E$2:$E$6</c:f>
              <c:numCache>
                <c:ptCount val="5"/>
                <c:pt idx="0">
                  <c:v>40.01298</c:v>
                </c:pt>
                <c:pt idx="1">
                  <c:v>40.01231</c:v>
                </c:pt>
                <c:pt idx="2">
                  <c:v>40.01288</c:v>
                </c:pt>
                <c:pt idx="3">
                  <c:v>40.0123</c:v>
                </c:pt>
                <c:pt idx="4">
                  <c:v>40.01357</c:v>
                </c:pt>
              </c:numCache>
            </c:numRef>
          </c:xVal>
          <c:yVal>
            <c:numRef>
              <c:f>'Card Positions'!$F$2:$F$6</c:f>
              <c:numCache>
                <c:ptCount val="5"/>
                <c:pt idx="0">
                  <c:v>-95.25452</c:v>
                </c:pt>
                <c:pt idx="1">
                  <c:v>-95.25414</c:v>
                </c:pt>
                <c:pt idx="2">
                  <c:v>-95.25451</c:v>
                </c:pt>
                <c:pt idx="3">
                  <c:v>-95.25486</c:v>
                </c:pt>
                <c:pt idx="4">
                  <c:v>-95.25402</c:v>
                </c:pt>
              </c:numCache>
            </c:numRef>
          </c:yVal>
          <c:smooth val="0"/>
        </c:ser>
        <c:axId val="18973376"/>
        <c:axId val="36542657"/>
      </c:scatterChart>
      <c:valAx>
        <c:axId val="1897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6542657"/>
        <c:crosses val="autoZero"/>
        <c:crossBetween val="midCat"/>
        <c:dispUnits/>
      </c:valAx>
      <c:valAx>
        <c:axId val="3654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89733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395"/>
          <c:w val="0.94575"/>
          <c:h val="0.564"/>
        </c:manualLayout>
      </c:layout>
      <c:lineChart>
        <c:grouping val="standard"/>
        <c:varyColors val="0"/>
        <c:ser>
          <c:idx val="0"/>
          <c:order val="0"/>
          <c:tx>
            <c:strRef>
              <c:f>'TB 5'!$B$1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'TB 5'!$B$2:$B$6</c:f>
              <c:numCache>
                <c:ptCount val="5"/>
                <c:pt idx="0">
                  <c:v>94.21864</c:v>
                </c:pt>
                <c:pt idx="1">
                  <c:v>94.21872</c:v>
                </c:pt>
                <c:pt idx="2">
                  <c:v>94.21841</c:v>
                </c:pt>
                <c:pt idx="3">
                  <c:v>94.21849</c:v>
                </c:pt>
                <c:pt idx="4">
                  <c:v>94.21883</c:v>
                </c:pt>
              </c:numCache>
            </c:numRef>
          </c:val>
          <c:smooth val="0"/>
        </c:ser>
        <c:marker val="1"/>
        <c:axId val="60448458"/>
        <c:axId val="7165211"/>
      </c:lineChart>
      <c:catAx>
        <c:axId val="6044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7165211"/>
        <c:crosses val="autoZero"/>
        <c:auto val="1"/>
        <c:lblOffset val="100"/>
        <c:tickLblSkip val="3"/>
        <c:noMultiLvlLbl val="0"/>
      </c:catAx>
      <c:valAx>
        <c:axId val="716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044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'TB 5'!$C$2:$C$6</c:f>
              <c:numCache>
                <c:ptCount val="5"/>
                <c:pt idx="0">
                  <c:v>102.12734</c:v>
                </c:pt>
                <c:pt idx="1">
                  <c:v>102.12961</c:v>
                </c:pt>
                <c:pt idx="2">
                  <c:v>102.12782</c:v>
                </c:pt>
                <c:pt idx="3">
                  <c:v>102.12894</c:v>
                </c:pt>
                <c:pt idx="4">
                  <c:v>102.1285</c:v>
                </c:pt>
              </c:numCache>
            </c:numRef>
          </c:val>
          <c:smooth val="0"/>
        </c:ser>
        <c:marker val="1"/>
        <c:axId val="64486900"/>
        <c:axId val="43511189"/>
      </c:lineChart>
      <c:catAx>
        <c:axId val="6448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11189"/>
        <c:crosses val="autoZero"/>
        <c:auto val="1"/>
        <c:lblOffset val="100"/>
        <c:tickLblSkip val="3"/>
        <c:noMultiLvlLbl val="0"/>
      </c:catAx>
      <c:valAx>
        <c:axId val="43511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4486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5'!$B$2:$B$6</c:f>
              <c:numCache>
                <c:ptCount val="5"/>
                <c:pt idx="0">
                  <c:v>94.21864</c:v>
                </c:pt>
                <c:pt idx="1">
                  <c:v>94.21872</c:v>
                </c:pt>
                <c:pt idx="2">
                  <c:v>94.21841</c:v>
                </c:pt>
                <c:pt idx="3">
                  <c:v>94.21849</c:v>
                </c:pt>
                <c:pt idx="4">
                  <c:v>94.21883</c:v>
                </c:pt>
              </c:numCache>
            </c:numRef>
          </c:xVal>
          <c:yVal>
            <c:numRef>
              <c:f>'TB 5'!$C$2:$C$6</c:f>
              <c:numCache>
                <c:ptCount val="5"/>
                <c:pt idx="0">
                  <c:v>102.12734</c:v>
                </c:pt>
                <c:pt idx="1">
                  <c:v>102.12961</c:v>
                </c:pt>
                <c:pt idx="2">
                  <c:v>102.12782</c:v>
                </c:pt>
                <c:pt idx="3">
                  <c:v>102.12894</c:v>
                </c:pt>
                <c:pt idx="4">
                  <c:v>102.1285</c:v>
                </c:pt>
              </c:numCache>
            </c:numRef>
          </c:yVal>
          <c:smooth val="0"/>
        </c:ser>
        <c:axId val="56056382"/>
        <c:axId val="34745391"/>
      </c:scatterChart>
      <c:valAx>
        <c:axId val="5605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4745391"/>
        <c:crosses val="autoZero"/>
        <c:crossBetween val="midCat"/>
        <c:dispUnits/>
      </c:valAx>
      <c:valAx>
        <c:axId val="3474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6056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6'!$B$1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6'!#REF!</c:f>
              <c:strCache>
                <c:ptCount val="5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</c:strCache>
            </c:strRef>
          </c:cat>
          <c:val>
            <c:numRef>
              <c:f>'TB 6'!$B$2:$B$6</c:f>
              <c:numCache>
                <c:ptCount val="5"/>
                <c:pt idx="0">
                  <c:v>-94.65792</c:v>
                </c:pt>
                <c:pt idx="1">
                  <c:v>-94.65722</c:v>
                </c:pt>
                <c:pt idx="2">
                  <c:v>-94.65761</c:v>
                </c:pt>
                <c:pt idx="3">
                  <c:v>-94.65734</c:v>
                </c:pt>
                <c:pt idx="4">
                  <c:v>-94.6571</c:v>
                </c:pt>
              </c:numCache>
            </c:numRef>
          </c:val>
          <c:smooth val="0"/>
        </c:ser>
        <c:marker val="1"/>
        <c:axId val="44273064"/>
        <c:axId val="62913257"/>
      </c:lineChart>
      <c:catAx>
        <c:axId val="442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13257"/>
        <c:crosses val="autoZero"/>
        <c:auto val="1"/>
        <c:lblOffset val="100"/>
        <c:tickLblSkip val="3"/>
        <c:noMultiLvlLbl val="0"/>
      </c:catAx>
      <c:valAx>
        <c:axId val="629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27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6'!#REF!</c:f>
              <c:strCache>
                <c:ptCount val="5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</c:strCache>
            </c:strRef>
          </c:cat>
          <c:val>
            <c:numRef>
              <c:f>'TB 6'!$C$2:$C$6</c:f>
              <c:numCache>
                <c:ptCount val="5"/>
                <c:pt idx="0">
                  <c:v>102.60495</c:v>
                </c:pt>
                <c:pt idx="1">
                  <c:v>102.60525</c:v>
                </c:pt>
                <c:pt idx="2">
                  <c:v>102.60548</c:v>
                </c:pt>
                <c:pt idx="3">
                  <c:v>102.60658</c:v>
                </c:pt>
                <c:pt idx="4">
                  <c:v>102.60601</c:v>
                </c:pt>
              </c:numCache>
            </c:numRef>
          </c:val>
          <c:smooth val="0"/>
        </c:ser>
        <c:marker val="1"/>
        <c:axId val="29348402"/>
        <c:axId val="62809027"/>
      </c:lineChart>
      <c:catAx>
        <c:axId val="2934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9027"/>
        <c:crosses val="autoZero"/>
        <c:auto val="1"/>
        <c:lblOffset val="100"/>
        <c:tickLblSkip val="3"/>
        <c:noMultiLvlLbl val="0"/>
      </c:catAx>
      <c:valAx>
        <c:axId val="62809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934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0</xdr:rowOff>
    </xdr:from>
    <xdr:to>
      <xdr:col>23</xdr:col>
      <xdr:colOff>66675</xdr:colOff>
      <xdr:row>6</xdr:row>
      <xdr:rowOff>0</xdr:rowOff>
    </xdr:to>
    <xdr:graphicFrame>
      <xdr:nvGraphicFramePr>
        <xdr:cNvPr id="1" name="Chart 10"/>
        <xdr:cNvGraphicFramePr/>
      </xdr:nvGraphicFramePr>
      <xdr:xfrm>
        <a:off x="9715500" y="0"/>
        <a:ext cx="5953125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19050</xdr:rowOff>
    </xdr:from>
    <xdr:to>
      <xdr:col>9</xdr:col>
      <xdr:colOff>457200</xdr:colOff>
      <xdr:row>33</xdr:row>
      <xdr:rowOff>66675</xdr:rowOff>
    </xdr:to>
    <xdr:graphicFrame>
      <xdr:nvGraphicFramePr>
        <xdr:cNvPr id="2" name="Chart 11"/>
        <xdr:cNvGraphicFramePr/>
      </xdr:nvGraphicFramePr>
      <xdr:xfrm>
        <a:off x="95250" y="2924175"/>
        <a:ext cx="70389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31</xdr:row>
      <xdr:rowOff>9525</xdr:rowOff>
    </xdr:from>
    <xdr:to>
      <xdr:col>9</xdr:col>
      <xdr:colOff>447675</xdr:colOff>
      <xdr:row>50</xdr:row>
      <xdr:rowOff>57150</xdr:rowOff>
    </xdr:to>
    <xdr:graphicFrame>
      <xdr:nvGraphicFramePr>
        <xdr:cNvPr id="3" name="Chart 12"/>
        <xdr:cNvGraphicFramePr/>
      </xdr:nvGraphicFramePr>
      <xdr:xfrm>
        <a:off x="66675" y="5667375"/>
        <a:ext cx="70580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28575</xdr:colOff>
      <xdr:row>6</xdr:row>
      <xdr:rowOff>0</xdr:rowOff>
    </xdr:from>
    <xdr:to>
      <xdr:col>22</xdr:col>
      <xdr:colOff>485775</xdr:colOff>
      <xdr:row>6</xdr:row>
      <xdr:rowOff>0</xdr:rowOff>
    </xdr:to>
    <xdr:graphicFrame>
      <xdr:nvGraphicFramePr>
        <xdr:cNvPr id="4" name="Chart 13"/>
        <xdr:cNvGraphicFramePr/>
      </xdr:nvGraphicFramePr>
      <xdr:xfrm>
        <a:off x="9534525" y="1390650"/>
        <a:ext cx="5943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9525</xdr:rowOff>
    </xdr:from>
    <xdr:to>
      <xdr:col>17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181725" y="9525"/>
        <a:ext cx="5867400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6</xdr:row>
      <xdr:rowOff>0</xdr:rowOff>
    </xdr:from>
    <xdr:to>
      <xdr:col>17</xdr:col>
      <xdr:colOff>438150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134100" y="1209675"/>
        <a:ext cx="58674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</xdr:row>
      <xdr:rowOff>0</xdr:rowOff>
    </xdr:from>
    <xdr:to>
      <xdr:col>6</xdr:col>
      <xdr:colOff>590550</xdr:colOff>
      <xdr:row>30</xdr:row>
      <xdr:rowOff>47625</xdr:rowOff>
    </xdr:to>
    <xdr:graphicFrame>
      <xdr:nvGraphicFramePr>
        <xdr:cNvPr id="3" name="Chart 3"/>
        <xdr:cNvGraphicFramePr/>
      </xdr:nvGraphicFramePr>
      <xdr:xfrm>
        <a:off x="66675" y="2209800"/>
        <a:ext cx="50577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19050</xdr:rowOff>
    </xdr:from>
    <xdr:to>
      <xdr:col>17</xdr:col>
      <xdr:colOff>476250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895975" y="19050"/>
        <a:ext cx="58769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6</xdr:row>
      <xdr:rowOff>0</xdr:rowOff>
    </xdr:from>
    <xdr:to>
      <xdr:col>17</xdr:col>
      <xdr:colOff>485775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5867400" y="1209675"/>
        <a:ext cx="5915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10</xdr:row>
      <xdr:rowOff>47625</xdr:rowOff>
    </xdr:from>
    <xdr:to>
      <xdr:col>7</xdr:col>
      <xdr:colOff>476250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38100" y="2095500"/>
        <a:ext cx="55626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47625</xdr:rowOff>
    </xdr:from>
    <xdr:to>
      <xdr:col>17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924550" y="47625"/>
        <a:ext cx="5867400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6</xdr:row>
      <xdr:rowOff>0</xdr:rowOff>
    </xdr:from>
    <xdr:to>
      <xdr:col>17</xdr:col>
      <xdr:colOff>485775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5895975" y="1209675"/>
        <a:ext cx="58864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</xdr:row>
      <xdr:rowOff>47625</xdr:rowOff>
    </xdr:from>
    <xdr:to>
      <xdr:col>7</xdr:col>
      <xdr:colOff>514350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28575" y="2095500"/>
        <a:ext cx="5610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0</xdr:rowOff>
    </xdr:from>
    <xdr:to>
      <xdr:col>17</xdr:col>
      <xdr:colOff>476250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876925" y="0"/>
        <a:ext cx="58959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7</xdr:row>
      <xdr:rowOff>123825</xdr:rowOff>
    </xdr:from>
    <xdr:to>
      <xdr:col>17</xdr:col>
      <xdr:colOff>495300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943600" y="1543050"/>
        <a:ext cx="58483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85725</xdr:rowOff>
    </xdr:from>
    <xdr:to>
      <xdr:col>7</xdr:col>
      <xdr:colOff>476250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0" y="2133600"/>
        <a:ext cx="56007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76200</xdr:rowOff>
    </xdr:from>
    <xdr:to>
      <xdr:col>13</xdr:col>
      <xdr:colOff>209550</xdr:colOff>
      <xdr:row>28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933450" y="561975"/>
          <a:ext cx="72009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28575</xdr:rowOff>
    </xdr:from>
    <xdr:to>
      <xdr:col>11</xdr:col>
      <xdr:colOff>266700</xdr:colOff>
      <xdr:row>25</xdr:row>
      <xdr:rowOff>95250</xdr:rowOff>
    </xdr:to>
    <xdr:grpSp>
      <xdr:nvGrpSpPr>
        <xdr:cNvPr id="2" name="Group 12"/>
        <xdr:cNvGrpSpPr>
          <a:grpSpLocks/>
        </xdr:cNvGrpSpPr>
      </xdr:nvGrpSpPr>
      <xdr:grpSpPr>
        <a:xfrm>
          <a:off x="1666875" y="1162050"/>
          <a:ext cx="5305425" cy="2981325"/>
          <a:chOff x="186" y="122"/>
          <a:chExt cx="557" cy="31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86" y="122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04" y="125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31" y="399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93" y="398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11</xdr:row>
      <xdr:rowOff>47625</xdr:rowOff>
    </xdr:from>
    <xdr:to>
      <xdr:col>8</xdr:col>
      <xdr:colOff>504825</xdr:colOff>
      <xdr:row>20</xdr:row>
      <xdr:rowOff>47625</xdr:rowOff>
    </xdr:to>
    <xdr:grpSp>
      <xdr:nvGrpSpPr>
        <xdr:cNvPr id="7" name="Group 11"/>
        <xdr:cNvGrpSpPr>
          <a:grpSpLocks/>
        </xdr:cNvGrpSpPr>
      </xdr:nvGrpSpPr>
      <xdr:grpSpPr>
        <a:xfrm>
          <a:off x="3629025" y="1828800"/>
          <a:ext cx="1752600" cy="1457325"/>
          <a:chOff x="380" y="192"/>
          <a:chExt cx="184" cy="153"/>
        </a:xfrm>
        <a:solidFill>
          <a:srgbClr val="FFFFFF"/>
        </a:solidFill>
      </xdr:grpSpPr>
      <xdr:sp>
        <xdr:nvSpPr>
          <xdr:cNvPr id="8" name="Oval 7"/>
          <xdr:cNvSpPr>
            <a:spLocks/>
          </xdr:cNvSpPr>
        </xdr:nvSpPr>
        <xdr:spPr>
          <a:xfrm>
            <a:off x="380" y="313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533" y="316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455" y="192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14</xdr:row>
      <xdr:rowOff>95250</xdr:rowOff>
    </xdr:from>
    <xdr:to>
      <xdr:col>8</xdr:col>
      <xdr:colOff>600075</xdr:colOff>
      <xdr:row>15</xdr:row>
      <xdr:rowOff>123825</xdr:rowOff>
    </xdr:to>
    <xdr:sp>
      <xdr:nvSpPr>
        <xdr:cNvPr id="11" name="Rectangle 10"/>
        <xdr:cNvSpPr>
          <a:spLocks/>
        </xdr:cNvSpPr>
      </xdr:nvSpPr>
      <xdr:spPr>
        <a:xfrm>
          <a:off x="3429000" y="2362200"/>
          <a:ext cx="2047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133350</xdr:rowOff>
    </xdr:from>
    <xdr:to>
      <xdr:col>3</xdr:col>
      <xdr:colOff>323850</xdr:colOff>
      <xdr:row>6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95425" y="78105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6</a:t>
          </a:r>
        </a:p>
      </xdr:txBody>
    </xdr:sp>
    <xdr:clientData/>
  </xdr:twoCellAnchor>
  <xdr:twoCellAnchor>
    <xdr:from>
      <xdr:col>10</xdr:col>
      <xdr:colOff>352425</xdr:colOff>
      <xdr:row>4</xdr:row>
      <xdr:rowOff>152400</xdr:rowOff>
    </xdr:from>
    <xdr:to>
      <xdr:col>11</xdr:col>
      <xdr:colOff>400050</xdr:colOff>
      <xdr:row>6</xdr:row>
      <xdr:rowOff>85725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448425" y="80010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5</a:t>
          </a:r>
        </a:p>
      </xdr:txBody>
    </xdr:sp>
    <xdr:clientData/>
  </xdr:twoCellAnchor>
  <xdr:twoCellAnchor>
    <xdr:from>
      <xdr:col>4</xdr:col>
      <xdr:colOff>457200</xdr:colOff>
      <xdr:row>26</xdr:row>
      <xdr:rowOff>66675</xdr:rowOff>
    </xdr:from>
    <xdr:to>
      <xdr:col>5</xdr:col>
      <xdr:colOff>504825</xdr:colOff>
      <xdr:row>28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895600" y="427672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7</a:t>
          </a:r>
        </a:p>
      </xdr:txBody>
    </xdr:sp>
    <xdr:clientData/>
  </xdr:twoCellAnchor>
  <xdr:twoCellAnchor>
    <xdr:from>
      <xdr:col>8</xdr:col>
      <xdr:colOff>571500</xdr:colOff>
      <xdr:row>26</xdr:row>
      <xdr:rowOff>85725</xdr:rowOff>
    </xdr:from>
    <xdr:to>
      <xdr:col>10</xdr:col>
      <xdr:colOff>9525</xdr:colOff>
      <xdr:row>28</xdr:row>
      <xdr:rowOff>19050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448300" y="429577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8</a:t>
          </a:r>
        </a:p>
      </xdr:txBody>
    </xdr:sp>
    <xdr:clientData/>
  </xdr:twoCellAnchor>
  <xdr:twoCellAnchor>
    <xdr:from>
      <xdr:col>9</xdr:col>
      <xdr:colOff>38100</xdr:colOff>
      <xdr:row>16</xdr:row>
      <xdr:rowOff>28575</xdr:rowOff>
    </xdr:from>
    <xdr:to>
      <xdr:col>11</xdr:col>
      <xdr:colOff>514350</xdr:colOff>
      <xdr:row>19</xdr:row>
      <xdr:rowOff>47625</xdr:rowOff>
    </xdr:to>
    <xdr:sp>
      <xdr:nvSpPr>
        <xdr:cNvPr id="16" name="Line 18"/>
        <xdr:cNvSpPr>
          <a:spLocks/>
        </xdr:cNvSpPr>
      </xdr:nvSpPr>
      <xdr:spPr>
        <a:xfrm flipV="1">
          <a:off x="5524500" y="261937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142875</xdr:rowOff>
    </xdr:from>
    <xdr:to>
      <xdr:col>13</xdr:col>
      <xdr:colOff>190500</xdr:colOff>
      <xdr:row>18</xdr:row>
      <xdr:rowOff>142875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258050" y="2409825"/>
          <a:ext cx="857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3X Spheres for Kinematic Stop</a:t>
          </a:r>
        </a:p>
      </xdr:txBody>
    </xdr:sp>
    <xdr:clientData/>
  </xdr:twoCellAnchor>
  <xdr:twoCellAnchor>
    <xdr:from>
      <xdr:col>3</xdr:col>
      <xdr:colOff>171450</xdr:colOff>
      <xdr:row>15</xdr:row>
      <xdr:rowOff>28575</xdr:rowOff>
    </xdr:from>
    <xdr:to>
      <xdr:col>5</xdr:col>
      <xdr:colOff>533400</xdr:colOff>
      <xdr:row>17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2000250" y="2457450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142875</xdr:colOff>
      <xdr:row>18</xdr:row>
      <xdr:rowOff>123825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314450" y="2667000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Wirecard</a:t>
          </a:r>
        </a:p>
      </xdr:txBody>
    </xdr:sp>
    <xdr:clientData/>
  </xdr:twoCellAnchor>
  <xdr:twoCellAnchor>
    <xdr:from>
      <xdr:col>7</xdr:col>
      <xdr:colOff>247650</xdr:colOff>
      <xdr:row>15</xdr:row>
      <xdr:rowOff>38100</xdr:rowOff>
    </xdr:from>
    <xdr:to>
      <xdr:col>7</xdr:col>
      <xdr:colOff>247650</xdr:colOff>
      <xdr:row>32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4514850" y="2466975"/>
          <a:ext cx="0" cy="2847975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28575</xdr:rowOff>
    </xdr:from>
    <xdr:to>
      <xdr:col>15</xdr:col>
      <xdr:colOff>76200</xdr:colOff>
      <xdr:row>15</xdr:row>
      <xdr:rowOff>28575</xdr:rowOff>
    </xdr:to>
    <xdr:sp>
      <xdr:nvSpPr>
        <xdr:cNvPr id="21" name="Line 23"/>
        <xdr:cNvSpPr>
          <a:spLocks/>
        </xdr:cNvSpPr>
      </xdr:nvSpPr>
      <xdr:spPr>
        <a:xfrm>
          <a:off x="4505325" y="2457450"/>
          <a:ext cx="47148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9525</xdr:rowOff>
    </xdr:from>
    <xdr:to>
      <xdr:col>7</xdr:col>
      <xdr:colOff>419100</xdr:colOff>
      <xdr:row>34</xdr:row>
      <xdr:rowOff>104775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324350" y="53530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+Z</a:t>
          </a:r>
        </a:p>
      </xdr:txBody>
    </xdr:sp>
    <xdr:clientData/>
  </xdr:twoCellAnchor>
  <xdr:twoCellAnchor>
    <xdr:from>
      <xdr:col>15</xdr:col>
      <xdr:colOff>142875</xdr:colOff>
      <xdr:row>14</xdr:row>
      <xdr:rowOff>66675</xdr:rowOff>
    </xdr:from>
    <xdr:to>
      <xdr:col>15</xdr:col>
      <xdr:colOff>466725</xdr:colOff>
      <xdr:row>16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9286875" y="233362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G6" sqref="G6"/>
    </sheetView>
  </sheetViews>
  <sheetFormatPr defaultColWidth="9.140625" defaultRowHeight="12.75"/>
  <cols>
    <col min="1" max="1" width="10.00390625" style="1" bestFit="1" customWidth="1"/>
    <col min="2" max="2" width="11.57421875" style="2" bestFit="1" customWidth="1"/>
    <col min="3" max="4" width="11.57421875" style="2" customWidth="1"/>
    <col min="5" max="5" width="12.140625" style="2" bestFit="1" customWidth="1"/>
    <col min="6" max="6" width="11.57421875" style="2" bestFit="1" customWidth="1"/>
    <col min="7" max="7" width="10.28125" style="15" bestFit="1" customWidth="1"/>
    <col min="8" max="8" width="10.28125" style="1" bestFit="1" customWidth="1"/>
    <col min="9" max="9" width="11.140625" style="1" customWidth="1"/>
    <col min="10" max="10" width="11.57421875" style="1" bestFit="1" customWidth="1"/>
    <col min="11" max="13" width="10.28125" style="1" bestFit="1" customWidth="1"/>
    <col min="14" max="16384" width="9.140625" style="1" customWidth="1"/>
  </cols>
  <sheetData>
    <row r="1" spans="1:13" ht="30">
      <c r="A1" s="3"/>
      <c r="B1" s="4" t="s">
        <v>0</v>
      </c>
      <c r="C1" s="4" t="s">
        <v>14</v>
      </c>
      <c r="D1" s="5" t="s">
        <v>15</v>
      </c>
      <c r="E1" s="4" t="s">
        <v>16</v>
      </c>
      <c r="F1" s="4" t="s">
        <v>17</v>
      </c>
      <c r="G1" s="5" t="s">
        <v>25</v>
      </c>
      <c r="H1" s="17" t="s">
        <v>18</v>
      </c>
      <c r="I1" s="17" t="s">
        <v>19</v>
      </c>
      <c r="J1" s="17" t="s">
        <v>20</v>
      </c>
      <c r="K1" s="17" t="s">
        <v>21</v>
      </c>
      <c r="L1" s="17" t="s">
        <v>22</v>
      </c>
      <c r="M1" s="1" t="s">
        <v>24</v>
      </c>
    </row>
    <row r="2" spans="1:13" ht="15.75">
      <c r="A2" s="6">
        <v>1</v>
      </c>
      <c r="B2" s="7">
        <v>-0.04003</v>
      </c>
      <c r="C2" s="7">
        <v>-40.21641</v>
      </c>
      <c r="D2" s="7">
        <v>-94.88184</v>
      </c>
      <c r="E2" s="7">
        <v>39.79843</v>
      </c>
      <c r="F2" s="7">
        <v>-95.24915</v>
      </c>
      <c r="G2" s="8">
        <f>ABS(D2)-ABS(F2)</f>
        <v>-0.36731000000000336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f>ABS(D2)-ABS(F2)</f>
        <v>-0.36731000000000336</v>
      </c>
    </row>
    <row r="3" spans="1:13" ht="15.75">
      <c r="A3" s="6">
        <v>2</v>
      </c>
      <c r="B3" s="7">
        <v>-0.03722</v>
      </c>
      <c r="C3" s="7">
        <v>-40.21335</v>
      </c>
      <c r="D3" s="7">
        <v>-94.88217</v>
      </c>
      <c r="E3" s="7">
        <v>39.80165</v>
      </c>
      <c r="F3" s="7">
        <v>-95.24862</v>
      </c>
      <c r="G3" s="8">
        <f>ABS(D3)-ABS(F3)</f>
        <v>-0.3664500000000004</v>
      </c>
      <c r="H3" s="2">
        <f>($B$2-B3)</f>
        <v>-0.00281</v>
      </c>
      <c r="I3" s="2">
        <f>($C$2-C3)</f>
        <v>-0.0030600000000049477</v>
      </c>
      <c r="J3" s="2">
        <f>($D$2-D3)</f>
        <v>0.0003300000000052705</v>
      </c>
      <c r="K3" s="2">
        <f>($E$2-E3)</f>
        <v>-0.0032199999999988904</v>
      </c>
      <c r="L3" s="2">
        <f>($F$2-F3)</f>
        <v>-0.000529999999997699</v>
      </c>
      <c r="M3" s="2">
        <f>ABS(D3)-ABS(F3)</f>
        <v>-0.3664500000000004</v>
      </c>
    </row>
    <row r="4" spans="1:13" ht="15.75">
      <c r="A4" s="6">
        <v>3</v>
      </c>
      <c r="B4" s="7">
        <v>-0.03935</v>
      </c>
      <c r="C4" s="7">
        <v>-40.21592</v>
      </c>
      <c r="D4" s="7">
        <v>-94.88201</v>
      </c>
      <c r="E4" s="7">
        <v>39.7991</v>
      </c>
      <c r="F4" s="7">
        <v>-95.24921</v>
      </c>
      <c r="G4" s="8">
        <f>ABS(D4)-ABS(F4)</f>
        <v>-0.3672000000000111</v>
      </c>
      <c r="H4" s="2">
        <f>($B$2-B4)</f>
        <v>-0.00068</v>
      </c>
      <c r="I4" s="2">
        <f>($C$2-C4)</f>
        <v>-0.0004900000000063187</v>
      </c>
      <c r="J4" s="2">
        <f>($D$2-D4)</f>
        <v>0.0001699999999971169</v>
      </c>
      <c r="K4" s="2">
        <f>($E$2-E4)</f>
        <v>-0.0006699999999995043</v>
      </c>
      <c r="L4" s="2">
        <f>($F$2-F4)</f>
        <v>6.0000000004833964E-05</v>
      </c>
      <c r="M4" s="2">
        <f>ABS(D4)-ABS(F4)</f>
        <v>-0.3672000000000111</v>
      </c>
    </row>
    <row r="5" spans="1:13" ht="15.75">
      <c r="A5" s="6">
        <v>4</v>
      </c>
      <c r="B5" s="7">
        <v>-0.03912</v>
      </c>
      <c r="C5" s="7">
        <v>-40.21536</v>
      </c>
      <c r="D5" s="7">
        <v>-94.8815</v>
      </c>
      <c r="E5" s="7">
        <v>39.79955</v>
      </c>
      <c r="F5" s="7">
        <v>-95.24846</v>
      </c>
      <c r="G5" s="8">
        <f>ABS(D5)-ABS(F5)</f>
        <v>-0.36695999999999174</v>
      </c>
      <c r="H5" s="2">
        <f>($B$2-B5)</f>
        <v>-0.0009100000000000011</v>
      </c>
      <c r="I5" s="2">
        <f>($C$2-C5)</f>
        <v>-0.0010500000000064347</v>
      </c>
      <c r="J5" s="2">
        <f>($D$2-D5)</f>
        <v>-0.0003399999999942338</v>
      </c>
      <c r="K5" s="2">
        <f>($E$2-E5)</f>
        <v>-0.001120000000000232</v>
      </c>
      <c r="L5" s="2">
        <f>($F$2-F5)</f>
        <v>-0.0006900000000058526</v>
      </c>
      <c r="M5" s="2">
        <f>ABS(D5)-ABS(F5)</f>
        <v>-0.36695999999999174</v>
      </c>
    </row>
    <row r="6" spans="1:13" ht="16.5" thickBot="1">
      <c r="A6" s="6">
        <v>5</v>
      </c>
      <c r="B6" s="7">
        <v>-0.03861</v>
      </c>
      <c r="C6" s="7">
        <v>-40.21497</v>
      </c>
      <c r="D6" s="7">
        <v>-94.88166</v>
      </c>
      <c r="E6" s="7">
        <v>39.79976</v>
      </c>
      <c r="F6" s="7">
        <v>-95.24873</v>
      </c>
      <c r="G6" s="8">
        <f>ABS(D6)-ABS(F6)</f>
        <v>-0.36706999999999823</v>
      </c>
      <c r="H6" s="2">
        <f>($B$2-B6)</f>
        <v>-0.0014200000000000046</v>
      </c>
      <c r="I6" s="2">
        <f>($C$2-C6)</f>
        <v>-0.0014400000000023283</v>
      </c>
      <c r="J6" s="2">
        <f>($D$2-D6)</f>
        <v>-0.00018000000000029104</v>
      </c>
      <c r="K6" s="2">
        <f>($E$2-E6)</f>
        <v>-0.0013299999999958345</v>
      </c>
      <c r="L6" s="2">
        <f>($F$2-F6)</f>
        <v>-0.00042000000000541604</v>
      </c>
      <c r="M6" s="2">
        <f>ABS(D6)-ABS(F6)</f>
        <v>-0.36706999999999823</v>
      </c>
    </row>
    <row r="7" spans="1:13" ht="16.5" thickBot="1">
      <c r="A7" s="9" t="s">
        <v>8</v>
      </c>
      <c r="B7" s="10">
        <f aca="true" t="shared" si="0" ref="B7:G7">AVERAGE(B2:B6)</f>
        <v>-0.038866000000000005</v>
      </c>
      <c r="C7" s="10">
        <f t="shared" si="0"/>
        <v>-40.215202</v>
      </c>
      <c r="D7" s="10">
        <f t="shared" si="0"/>
        <v>-94.88183599999999</v>
      </c>
      <c r="E7" s="10">
        <f t="shared" si="0"/>
        <v>39.799698</v>
      </c>
      <c r="F7" s="10">
        <f t="shared" si="0"/>
        <v>-95.24883400000002</v>
      </c>
      <c r="G7" s="11">
        <f t="shared" si="0"/>
        <v>-0.36699800000000093</v>
      </c>
      <c r="H7" s="16">
        <f>SQRT(SUMSQ(H2:H6)/COUNTA(H2:H6))</f>
        <v>0.0014968633872200906</v>
      </c>
      <c r="I7" s="16">
        <f>SQRT(SUMSQ(I2:I6)/COUNTA(I2:I6))</f>
        <v>0.001598737001514426</v>
      </c>
      <c r="J7" s="16">
        <f>SQRT(SUMSQ(J2:J6)/COUNTA(J2:J6))</f>
        <v>0.00023908157603574646</v>
      </c>
      <c r="K7" s="16">
        <f>SQRT(SUMSQ(K2:K6)/COUNTA(K2:K6))</f>
        <v>0.0016637668105826387</v>
      </c>
      <c r="L7" s="16">
        <f>SQRT(SUMSQ(L2:L6)/COUNTA(L2:L6))</f>
        <v>0.0004328972164407545</v>
      </c>
      <c r="M7" s="1" t="s">
        <v>2</v>
      </c>
    </row>
    <row r="8" spans="1:13" ht="16.5" thickBot="1">
      <c r="A8" s="9" t="s">
        <v>9</v>
      </c>
      <c r="B8" s="10">
        <f aca="true" t="shared" si="1" ref="B8:G8">MAX(B2:B6)-MIN(B2:B6)</f>
        <v>0.00281</v>
      </c>
      <c r="C8" s="10">
        <f t="shared" si="1"/>
        <v>0.0030600000000049477</v>
      </c>
      <c r="D8" s="10">
        <f t="shared" si="1"/>
        <v>0.0006699999999995043</v>
      </c>
      <c r="E8" s="10">
        <f t="shared" si="1"/>
        <v>0.0032199999999988904</v>
      </c>
      <c r="F8" s="10">
        <f t="shared" si="1"/>
        <v>0.0007500000000106866</v>
      </c>
      <c r="G8" s="11">
        <f t="shared" si="1"/>
        <v>0.0008600000000029695</v>
      </c>
      <c r="M8" s="1">
        <f>MAX(M2:M6)-MIN(M2:M6)</f>
        <v>0.0008600000000029695</v>
      </c>
    </row>
    <row r="9" spans="1:13" ht="16.5" thickBot="1">
      <c r="A9" s="9" t="s">
        <v>10</v>
      </c>
      <c r="B9" s="10">
        <f aca="true" t="shared" si="2" ref="B9:G9">STDEV(B2:B6)</f>
        <v>0.0010522024520024655</v>
      </c>
      <c r="C9" s="10">
        <f t="shared" si="2"/>
        <v>0.0011708415776705554</v>
      </c>
      <c r="D9" s="10">
        <f t="shared" si="2"/>
        <v>0.0002672639145108936</v>
      </c>
      <c r="E9" s="10">
        <f t="shared" si="2"/>
        <v>0.001204313082216962</v>
      </c>
      <c r="F9" s="10">
        <f t="shared" si="2"/>
        <v>0.00033080205561942724</v>
      </c>
      <c r="G9" s="11">
        <f t="shared" si="2"/>
        <v>0.00033357158152580885</v>
      </c>
      <c r="M9" s="1">
        <f>STDEV(M2:M6)</f>
        <v>0.00033357158152580885</v>
      </c>
    </row>
    <row r="10" spans="1:7" ht="16.5" thickBot="1">
      <c r="A10" s="9" t="s">
        <v>26</v>
      </c>
      <c r="B10" s="10">
        <f>H7</f>
        <v>0.0014968633872200906</v>
      </c>
      <c r="C10" s="10">
        <f>I7</f>
        <v>0.001598737001514426</v>
      </c>
      <c r="D10" s="10">
        <f>J7</f>
        <v>0.00023908157603574646</v>
      </c>
      <c r="E10" s="10">
        <f>K7</f>
        <v>0.0016637668105826387</v>
      </c>
      <c r="F10" s="10">
        <f>L7</f>
        <v>0.0004328972164407545</v>
      </c>
      <c r="G10" s="11"/>
    </row>
    <row r="11" spans="7:8" ht="15">
      <c r="G11" s="1"/>
      <c r="H11" s="15"/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7" sqref="B7"/>
    </sheetView>
  </sheetViews>
  <sheetFormatPr defaultColWidth="9.140625" defaultRowHeight="12.75"/>
  <cols>
    <col min="1" max="1" width="10.140625" style="1" bestFit="1" customWidth="1"/>
    <col min="2" max="2" width="11.7109375" style="2" bestFit="1" customWidth="1"/>
    <col min="3" max="3" width="12.57421875" style="2" bestFit="1" customWidth="1"/>
    <col min="4" max="4" width="12.00390625" style="2" bestFit="1" customWidth="1"/>
    <col min="5" max="5" width="10.421875" style="15" bestFit="1" customWidth="1"/>
    <col min="6" max="6" width="11.140625" style="1" bestFit="1" customWidth="1"/>
    <col min="7" max="7" width="11.140625" style="1" customWidth="1"/>
    <col min="8" max="8" width="12.00390625" style="1" bestFit="1" customWidth="1"/>
    <col min="9" max="16384" width="9.140625" style="1" customWidth="1"/>
  </cols>
  <sheetData>
    <row r="1" spans="1:9" ht="15.75">
      <c r="A1" s="12" t="s">
        <v>1</v>
      </c>
      <c r="B1" s="13" t="s">
        <v>2</v>
      </c>
      <c r="C1" s="13" t="s">
        <v>3</v>
      </c>
      <c r="D1" s="14" t="s">
        <v>4</v>
      </c>
      <c r="F1" s="2" t="s">
        <v>11</v>
      </c>
      <c r="G1" s="2" t="s">
        <v>12</v>
      </c>
      <c r="H1" s="2" t="s">
        <v>13</v>
      </c>
      <c r="I1" s="2"/>
    </row>
    <row r="2" spans="1:8" ht="15.75">
      <c r="A2" s="6">
        <v>1</v>
      </c>
      <c r="B2" s="7">
        <v>94.21864</v>
      </c>
      <c r="C2" s="7">
        <v>102.12734</v>
      </c>
      <c r="D2" s="8">
        <v>-38.69411</v>
      </c>
      <c r="F2" s="2">
        <v>0</v>
      </c>
      <c r="G2" s="2">
        <v>0</v>
      </c>
      <c r="H2" s="2">
        <v>0</v>
      </c>
    </row>
    <row r="3" spans="1:8" ht="15.75">
      <c r="A3" s="6">
        <v>2</v>
      </c>
      <c r="B3" s="7">
        <v>94.21872</v>
      </c>
      <c r="C3" s="7">
        <v>102.12961</v>
      </c>
      <c r="D3" s="8">
        <v>-38.69483</v>
      </c>
      <c r="F3" s="2">
        <f>($B$2-B3)</f>
        <v>-8.000000001118224E-05</v>
      </c>
      <c r="G3" s="2">
        <f>($C$2-C3)</f>
        <v>-0.0022699999999957754</v>
      </c>
      <c r="H3" s="2">
        <f>($D$2-D3)</f>
        <v>0.0007200000000011642</v>
      </c>
    </row>
    <row r="4" spans="1:8" ht="15.75">
      <c r="A4" s="6">
        <v>3</v>
      </c>
      <c r="B4" s="7">
        <v>94.21841</v>
      </c>
      <c r="C4" s="7">
        <v>102.12782</v>
      </c>
      <c r="D4" s="8">
        <v>-38.69387</v>
      </c>
      <c r="F4" s="2">
        <f>($B$2-B4)</f>
        <v>0.00022999999998774</v>
      </c>
      <c r="G4" s="2">
        <f>($C$2-C4)</f>
        <v>-0.00047999999999603915</v>
      </c>
      <c r="H4" s="2">
        <f>($D$2-D4)</f>
        <v>-0.000240000000005125</v>
      </c>
    </row>
    <row r="5" spans="1:8" ht="15.75">
      <c r="A5" s="6">
        <v>4</v>
      </c>
      <c r="B5" s="7">
        <v>94.21849</v>
      </c>
      <c r="C5" s="7">
        <v>102.12894</v>
      </c>
      <c r="D5" s="8">
        <v>-38.69445</v>
      </c>
      <c r="F5" s="2">
        <f>($B$2-B5)</f>
        <v>0.00014999999999076863</v>
      </c>
      <c r="G5" s="2">
        <f>($C$2-C5)</f>
        <v>-0.001599999999996271</v>
      </c>
      <c r="H5" s="2">
        <f>($D$2-D5)</f>
        <v>0.00034000000000133923</v>
      </c>
    </row>
    <row r="6" spans="1:8" ht="16.5" thickBot="1">
      <c r="A6" s="6">
        <v>5</v>
      </c>
      <c r="B6" s="7">
        <v>94.21883</v>
      </c>
      <c r="C6" s="7">
        <v>102.1285</v>
      </c>
      <c r="D6" s="8">
        <v>-38.69434</v>
      </c>
      <c r="F6" s="2">
        <f>($B$2-B6)</f>
        <v>-0.00019000000000346517</v>
      </c>
      <c r="G6" s="2">
        <f>($C$2-C6)</f>
        <v>-0.0011599999999987176</v>
      </c>
      <c r="H6" s="2">
        <f>($D$2-D6)</f>
        <v>0.00022999999999484544</v>
      </c>
    </row>
    <row r="7" spans="1:8" ht="16.5" thickBot="1">
      <c r="A7" s="9" t="s">
        <v>8</v>
      </c>
      <c r="B7" s="10">
        <f>AVERAGE(B2:B6)</f>
        <v>94.21861800000002</v>
      </c>
      <c r="C7" s="10">
        <f>AVERAGE(C2:C6)</f>
        <v>102.12844199999999</v>
      </c>
      <c r="D7" s="11">
        <f>AVERAGE(D2:D6)</f>
        <v>-38.694320000000005</v>
      </c>
      <c r="E7" s="15" t="s">
        <v>23</v>
      </c>
      <c r="F7" s="16">
        <f>SQRT(SUMSQ(F2:F6)/COUNTA(F2:F6))</f>
        <v>0.00015355780670138326</v>
      </c>
      <c r="G7" s="16">
        <f>SQRT(SUMSQ(G2:G6)/COUNTA(G2:G6))</f>
        <v>0.001363004035207681</v>
      </c>
      <c r="H7" s="16">
        <f>SQRT(SUMSQ(H2:H6)/COUNTA(H2:H6))</f>
        <v>0.00038587562763218823</v>
      </c>
    </row>
    <row r="8" spans="1:4" ht="16.5" thickBot="1">
      <c r="A8" s="9" t="s">
        <v>9</v>
      </c>
      <c r="B8" s="10">
        <f>MAX(B2:B6)-MIN(B2:B6)</f>
        <v>0.0004199999999912052</v>
      </c>
      <c r="C8" s="10">
        <f>MAX(C2:C6)-MIN(C2:C6)</f>
        <v>0.0022699999999957754</v>
      </c>
      <c r="D8" s="11">
        <f>MAX(D2:D6)-MIN(D2:D6)</f>
        <v>0.0009600000000062892</v>
      </c>
    </row>
    <row r="9" spans="1:4" ht="16.5" thickBot="1">
      <c r="A9" s="9" t="s">
        <v>10</v>
      </c>
      <c r="B9" s="10">
        <f>STDEV(B2:B6)</f>
        <v>0.00016991174179282535</v>
      </c>
      <c r="C9" s="10">
        <f>STDEV(C2:C6)</f>
        <v>0.000896783139893809</v>
      </c>
      <c r="D9" s="11">
        <f>STDEV(D2:D6)</f>
        <v>0.00036193922141912927</v>
      </c>
    </row>
    <row r="10" spans="1:4" ht="16.5" thickBot="1">
      <c r="A10" s="9" t="s">
        <v>26</v>
      </c>
      <c r="B10" s="10">
        <f>F7</f>
        <v>0.00015355780670138326</v>
      </c>
      <c r="C10" s="10">
        <f>G7</f>
        <v>0.001363004035207681</v>
      </c>
      <c r="D10" s="11">
        <f>H7</f>
        <v>0.00038587562763218823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6" sqref="F6"/>
    </sheetView>
  </sheetViews>
  <sheetFormatPr defaultColWidth="9.140625" defaultRowHeight="12.75"/>
  <cols>
    <col min="1" max="1" width="10.00390625" style="1" bestFit="1" customWidth="1"/>
    <col min="2" max="2" width="11.57421875" style="2" bestFit="1" customWidth="1"/>
    <col min="3" max="3" width="12.140625" style="2" bestFit="1" customWidth="1"/>
    <col min="4" max="4" width="11.57421875" style="2" bestFit="1" customWidth="1"/>
    <col min="5" max="5" width="10.140625" style="15" bestFit="1" customWidth="1"/>
    <col min="6" max="6" width="10.28125" style="1" bestFit="1" customWidth="1"/>
    <col min="7" max="7" width="11.140625" style="1" customWidth="1"/>
    <col min="8" max="8" width="10.28125" style="1" bestFit="1" customWidth="1"/>
    <col min="9" max="16384" width="9.140625" style="1" customWidth="1"/>
  </cols>
  <sheetData>
    <row r="1" spans="1:8" ht="15.75">
      <c r="A1" s="12" t="s">
        <v>5</v>
      </c>
      <c r="B1" s="13" t="s">
        <v>2</v>
      </c>
      <c r="C1" s="13" t="s">
        <v>3</v>
      </c>
      <c r="D1" s="14" t="s">
        <v>4</v>
      </c>
      <c r="F1" s="2" t="s">
        <v>11</v>
      </c>
      <c r="G1" s="2" t="s">
        <v>12</v>
      </c>
      <c r="H1" s="2" t="s">
        <v>13</v>
      </c>
    </row>
    <row r="2" spans="1:8" ht="15.75">
      <c r="A2" s="6">
        <v>1</v>
      </c>
      <c r="B2" s="7">
        <v>-94.65792</v>
      </c>
      <c r="C2" s="7">
        <v>102.60495</v>
      </c>
      <c r="D2" s="8">
        <v>-37.91169</v>
      </c>
      <c r="F2" s="2">
        <v>0</v>
      </c>
      <c r="G2" s="2">
        <v>0</v>
      </c>
      <c r="H2" s="2">
        <v>0</v>
      </c>
    </row>
    <row r="3" spans="1:8" ht="15.75">
      <c r="A3" s="6">
        <v>2</v>
      </c>
      <c r="B3" s="7">
        <v>-94.65722</v>
      </c>
      <c r="C3" s="7">
        <v>102.60525</v>
      </c>
      <c r="D3" s="8">
        <v>-37.91225</v>
      </c>
      <c r="F3" s="2">
        <f>($B$2-B3)</f>
        <v>-0.0007000000000090267</v>
      </c>
      <c r="G3" s="2">
        <f>($C$2-C3)</f>
        <v>-0.0002999999999957481</v>
      </c>
      <c r="H3" s="2">
        <f>($D$2-D3)</f>
        <v>0.000560000000000116</v>
      </c>
    </row>
    <row r="4" spans="1:8" ht="15.75">
      <c r="A4" s="6">
        <v>3</v>
      </c>
      <c r="B4" s="7">
        <v>-94.65761</v>
      </c>
      <c r="C4" s="7">
        <v>102.60548</v>
      </c>
      <c r="D4" s="8">
        <v>-37.9117</v>
      </c>
      <c r="F4" s="2">
        <f>($B$2-B4)</f>
        <v>-0.00030999999999892225</v>
      </c>
      <c r="G4" s="2">
        <f>($C$2-C4)</f>
        <v>-0.000529999999997699</v>
      </c>
      <c r="H4" s="2">
        <f>($D$2-D4)</f>
        <v>1.0000000003174137E-05</v>
      </c>
    </row>
    <row r="5" spans="1:8" ht="15.75">
      <c r="A5" s="6">
        <v>4</v>
      </c>
      <c r="B5" s="7">
        <v>-94.65734</v>
      </c>
      <c r="C5" s="7">
        <v>102.60658</v>
      </c>
      <c r="D5" s="8">
        <v>-37.91229</v>
      </c>
      <c r="F5" s="2">
        <f>($B$2-B5)</f>
        <v>-0.0005799999999993588</v>
      </c>
      <c r="G5" s="2">
        <f>($C$2-C5)</f>
        <v>-0.0016299999999915826</v>
      </c>
      <c r="H5" s="2">
        <f>($D$2-D5)</f>
        <v>0.0005999999999986017</v>
      </c>
    </row>
    <row r="6" spans="1:8" ht="16.5" thickBot="1">
      <c r="A6" s="6">
        <v>5</v>
      </c>
      <c r="B6" s="7">
        <v>-94.6571</v>
      </c>
      <c r="C6" s="7">
        <v>102.60601</v>
      </c>
      <c r="D6" s="8">
        <v>-37.91226</v>
      </c>
      <c r="F6" s="2">
        <f>($B$2-B6)</f>
        <v>-0.0008200000000044838</v>
      </c>
      <c r="G6" s="2">
        <f>($C$2-C6)</f>
        <v>-0.001059999999995398</v>
      </c>
      <c r="H6" s="2">
        <f>($D$2-D6)</f>
        <v>0.0005700000000032901</v>
      </c>
    </row>
    <row r="7" spans="1:8" ht="16.5" thickBot="1">
      <c r="A7" s="9" t="s">
        <v>8</v>
      </c>
      <c r="B7" s="10">
        <f>AVERAGE(B2:B6)</f>
        <v>-94.657438</v>
      </c>
      <c r="C7" s="10">
        <f>AVERAGE(C2:C6)</f>
        <v>102.605654</v>
      </c>
      <c r="D7" s="11">
        <f>AVERAGE(D2:D6)</f>
        <v>-37.912037999999995</v>
      </c>
      <c r="E7" s="15" t="s">
        <v>23</v>
      </c>
      <c r="F7" s="16">
        <f>SQRT(SUMSQ(F2:F6)/COUNTA(F2:F6))</f>
        <v>0.00056478314422769</v>
      </c>
      <c r="G7" s="16">
        <f>SQRT(SUMSQ(G2:G6)/COUNTA(G2:G6))</f>
        <v>0.0009111970149158538</v>
      </c>
      <c r="H7" s="16">
        <f>SQRT(SUMSQ(H2:H6)/COUNTA(H2:H6))</f>
        <v>0.0004469004363395198</v>
      </c>
    </row>
    <row r="8" spans="1:4" ht="16.5" thickBot="1">
      <c r="A8" s="9" t="s">
        <v>9</v>
      </c>
      <c r="B8" s="10">
        <f>MAX(B2:B6)-MIN(B2:B6)</f>
        <v>0.0008200000000044838</v>
      </c>
      <c r="C8" s="10">
        <f>MAX(C2:C6)-MIN(C2:C6)</f>
        <v>0.0016299999999915826</v>
      </c>
      <c r="D8" s="11">
        <f>MAX(D2:D6)-MIN(D2:D6)</f>
        <v>0.0005999999999986017</v>
      </c>
    </row>
    <row r="9" spans="1:4" ht="16.5" thickBot="1">
      <c r="A9" s="9" t="s">
        <v>10</v>
      </c>
      <c r="B9" s="10">
        <f>STDEV(B2:B6)</f>
        <v>0.0003291200388943264</v>
      </c>
      <c r="C9" s="10">
        <f>STDEV(C2:C6)</f>
        <v>0.0006467843535494212</v>
      </c>
      <c r="D9" s="11">
        <f>STDEV(D2:D6)</f>
        <v>0.00031348046191057087</v>
      </c>
    </row>
    <row r="10" spans="1:4" ht="16.5" thickBot="1">
      <c r="A10" s="9" t="s">
        <v>26</v>
      </c>
      <c r="B10" s="10">
        <f>F7</f>
        <v>0.00056478314422769</v>
      </c>
      <c r="C10" s="10">
        <f>G7</f>
        <v>0.0009111970149158538</v>
      </c>
      <c r="D10" s="11">
        <f>H7</f>
        <v>0.0004469004363395198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7" sqref="B7"/>
    </sheetView>
  </sheetViews>
  <sheetFormatPr defaultColWidth="9.140625" defaultRowHeight="12.75"/>
  <cols>
    <col min="1" max="1" width="10.00390625" style="1" bestFit="1" customWidth="1"/>
    <col min="2" max="2" width="11.57421875" style="2" bestFit="1" customWidth="1"/>
    <col min="3" max="3" width="12.140625" style="2" bestFit="1" customWidth="1"/>
    <col min="4" max="4" width="11.57421875" style="2" bestFit="1" customWidth="1"/>
    <col min="5" max="5" width="10.140625" style="15" bestFit="1" customWidth="1"/>
    <col min="6" max="6" width="10.28125" style="1" bestFit="1" customWidth="1"/>
    <col min="7" max="7" width="11.140625" style="1" customWidth="1"/>
    <col min="8" max="8" width="10.28125" style="1" bestFit="1" customWidth="1"/>
    <col min="9" max="16384" width="9.140625" style="1" customWidth="1"/>
  </cols>
  <sheetData>
    <row r="1" spans="1:8" ht="15.75">
      <c r="A1" s="12" t="s">
        <v>6</v>
      </c>
      <c r="B1" s="13" t="s">
        <v>2</v>
      </c>
      <c r="C1" s="13" t="s">
        <v>3</v>
      </c>
      <c r="D1" s="14" t="s">
        <v>4</v>
      </c>
      <c r="F1" s="2" t="s">
        <v>11</v>
      </c>
      <c r="G1" s="2" t="s">
        <v>12</v>
      </c>
      <c r="H1" s="2" t="s">
        <v>13</v>
      </c>
    </row>
    <row r="2" spans="1:8" ht="15.75">
      <c r="A2" s="6">
        <v>1</v>
      </c>
      <c r="B2" s="7">
        <v>-51.08083</v>
      </c>
      <c r="C2" s="7">
        <v>102.2206</v>
      </c>
      <c r="D2" s="8">
        <v>67.75128</v>
      </c>
      <c r="F2" s="2">
        <v>0</v>
      </c>
      <c r="G2" s="2">
        <v>0</v>
      </c>
      <c r="H2" s="2">
        <v>0</v>
      </c>
    </row>
    <row r="3" spans="1:8" ht="15.75">
      <c r="A3" s="6">
        <v>2</v>
      </c>
      <c r="B3" s="7">
        <v>-51.08005</v>
      </c>
      <c r="C3" s="7">
        <v>102.21864</v>
      </c>
      <c r="D3" s="8">
        <v>67.75085</v>
      </c>
      <c r="F3" s="2">
        <f>($B$2-B3)</f>
        <v>-0.0007799999999988927</v>
      </c>
      <c r="G3" s="2">
        <f>($C$2-C3)</f>
        <v>0.001960000000011064</v>
      </c>
      <c r="H3" s="2">
        <f>($D$2-D3)</f>
        <v>0.0004299999999943793</v>
      </c>
    </row>
    <row r="4" spans="1:8" ht="15.75">
      <c r="A4" s="6">
        <v>3</v>
      </c>
      <c r="B4" s="7">
        <v>-51.08047</v>
      </c>
      <c r="C4" s="7">
        <v>102.21965</v>
      </c>
      <c r="D4" s="8">
        <v>67.75145</v>
      </c>
      <c r="F4" s="2">
        <f>($B$2-B4)</f>
        <v>-0.0003600000000005821</v>
      </c>
      <c r="G4" s="2">
        <f>($C$2-C4)</f>
        <v>0.000950000000003115</v>
      </c>
      <c r="H4" s="2">
        <f>($D$2-D4)</f>
        <v>-0.00017000000001132776</v>
      </c>
    </row>
    <row r="5" spans="1:8" ht="15.75">
      <c r="A5" s="6">
        <v>4</v>
      </c>
      <c r="B5" s="7">
        <v>-51.08041</v>
      </c>
      <c r="C5" s="7">
        <v>102.22002</v>
      </c>
      <c r="D5" s="8">
        <v>67.75124</v>
      </c>
      <c r="F5" s="2">
        <f>($B$2-B5)</f>
        <v>-0.0004199999999983106</v>
      </c>
      <c r="G5" s="2">
        <f>($C$2-C5)</f>
        <v>0.0005799999999993588</v>
      </c>
      <c r="H5" s="2">
        <f>($D$2-D5)</f>
        <v>3.999999999848569E-05</v>
      </c>
    </row>
    <row r="6" spans="1:8" ht="16.5" thickBot="1">
      <c r="A6" s="6">
        <v>5</v>
      </c>
      <c r="B6" s="7">
        <v>-51.08026</v>
      </c>
      <c r="C6" s="7">
        <v>102.21988</v>
      </c>
      <c r="D6" s="8">
        <v>67.75127</v>
      </c>
      <c r="F6" s="2">
        <f>($B$2-B6)</f>
        <v>-0.0005699999999961847</v>
      </c>
      <c r="G6" s="2">
        <f>($C$2-C6)</f>
        <v>0.0007200000000011642</v>
      </c>
      <c r="H6" s="2">
        <f>($D$2-D6)</f>
        <v>9.999999988963282E-06</v>
      </c>
    </row>
    <row r="7" spans="1:8" ht="16.5" thickBot="1">
      <c r="A7" s="9" t="s">
        <v>8</v>
      </c>
      <c r="B7" s="10">
        <f>AVERAGE(B2:B6)</f>
        <v>-51.080404</v>
      </c>
      <c r="C7" s="10">
        <f>AVERAGE(C2:C6)</f>
        <v>102.219758</v>
      </c>
      <c r="D7" s="11">
        <f>AVERAGE(D2:D6)</f>
        <v>67.751218</v>
      </c>
      <c r="E7" s="15" t="s">
        <v>23</v>
      </c>
      <c r="F7" s="16">
        <f>SQRT(SUMSQ(F2:F6)/COUNTA(F2:F6))</f>
        <v>0.0004978554006923945</v>
      </c>
      <c r="G7" s="16">
        <f>SQRT(SUMSQ(G2:G6)/COUNTA(G2:G6))</f>
        <v>0.0010581965790957956</v>
      </c>
      <c r="H7" s="16">
        <f>SQRT(SUMSQ(H2:H6)/COUNTA(H2:H6))</f>
        <v>0.0002076053949196291</v>
      </c>
    </row>
    <row r="8" spans="1:4" ht="16.5" thickBot="1">
      <c r="A8" s="9" t="s">
        <v>9</v>
      </c>
      <c r="B8" s="10">
        <f>MAX(B2:B6)-MIN(B2:B6)</f>
        <v>0.0007799999999988927</v>
      </c>
      <c r="C8" s="10">
        <f>MAX(C2:C6)-MIN(C2:C6)</f>
        <v>0.001960000000011064</v>
      </c>
      <c r="D8" s="11">
        <f>MAX(D2:D6)-MIN(D2:D6)</f>
        <v>0.0006000000000057071</v>
      </c>
    </row>
    <row r="9" spans="1:4" ht="16.5" thickBot="1">
      <c r="A9" s="9" t="s">
        <v>10</v>
      </c>
      <c r="B9" s="10">
        <f>STDEV(B2:B6)</f>
        <v>0.0002880624932189458</v>
      </c>
      <c r="C9" s="10">
        <f>STDEV(C2:C6)</f>
        <v>0.0007166030979603466</v>
      </c>
      <c r="D9" s="11">
        <f>STDEV(D2:D6)</f>
        <v>0.00022151749366716714</v>
      </c>
    </row>
    <row r="10" spans="1:4" ht="16.5" thickBot="1">
      <c r="A10" s="9" t="s">
        <v>26</v>
      </c>
      <c r="B10" s="10">
        <f>F7</f>
        <v>0.0004978554006923945</v>
      </c>
      <c r="C10" s="10">
        <f>G7</f>
        <v>0.0010581965790957956</v>
      </c>
      <c r="D10" s="11">
        <f>H7</f>
        <v>0.0002076053949196291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7" sqref="B7"/>
    </sheetView>
  </sheetViews>
  <sheetFormatPr defaultColWidth="9.140625" defaultRowHeight="12.75"/>
  <cols>
    <col min="1" max="1" width="10.00390625" style="1" bestFit="1" customWidth="1"/>
    <col min="2" max="2" width="11.57421875" style="2" bestFit="1" customWidth="1"/>
    <col min="3" max="3" width="12.140625" style="2" bestFit="1" customWidth="1"/>
    <col min="4" max="4" width="11.57421875" style="2" bestFit="1" customWidth="1"/>
    <col min="5" max="5" width="10.140625" style="15" bestFit="1" customWidth="1"/>
    <col min="6" max="6" width="10.28125" style="1" bestFit="1" customWidth="1"/>
    <col min="7" max="7" width="11.140625" style="1" customWidth="1"/>
    <col min="8" max="8" width="10.28125" style="1" bestFit="1" customWidth="1"/>
    <col min="9" max="16384" width="9.140625" style="1" customWidth="1"/>
  </cols>
  <sheetData>
    <row r="1" spans="1:8" ht="15.75">
      <c r="A1" s="12" t="s">
        <v>7</v>
      </c>
      <c r="B1" s="13" t="s">
        <v>2</v>
      </c>
      <c r="C1" s="13" t="s">
        <v>3</v>
      </c>
      <c r="D1" s="14" t="s">
        <v>4</v>
      </c>
      <c r="F1" s="2" t="s">
        <v>11</v>
      </c>
      <c r="G1" s="2" t="s">
        <v>12</v>
      </c>
      <c r="H1" s="2" t="s">
        <v>13</v>
      </c>
    </row>
    <row r="2" spans="1:8" ht="15.75">
      <c r="A2" s="6">
        <v>1</v>
      </c>
      <c r="B2" s="7">
        <v>51.49578</v>
      </c>
      <c r="C2" s="7">
        <v>101.97236</v>
      </c>
      <c r="D2" s="8">
        <v>67.33222</v>
      </c>
      <c r="F2" s="2">
        <v>0</v>
      </c>
      <c r="G2" s="2">
        <v>0</v>
      </c>
      <c r="H2" s="2">
        <v>0</v>
      </c>
    </row>
    <row r="3" spans="1:8" ht="15.75">
      <c r="A3" s="6">
        <v>2</v>
      </c>
      <c r="B3" s="7">
        <v>51.49639</v>
      </c>
      <c r="C3" s="7">
        <v>101.97207</v>
      </c>
      <c r="D3" s="8">
        <v>67.33108</v>
      </c>
      <c r="F3" s="2">
        <f>($B$2-B3)</f>
        <v>-0.0006099999999946704</v>
      </c>
      <c r="G3" s="2">
        <f>($C$2-C3)</f>
        <v>0.000289999999992574</v>
      </c>
      <c r="H3" s="2">
        <f>($D$2-D3)</f>
        <v>0.0011400000000065802</v>
      </c>
    </row>
    <row r="4" spans="1:8" ht="15.75">
      <c r="A4" s="6">
        <v>3</v>
      </c>
      <c r="B4" s="7">
        <v>51.49594</v>
      </c>
      <c r="C4" s="7">
        <v>101.97151</v>
      </c>
      <c r="D4" s="8">
        <v>67.33193</v>
      </c>
      <c r="F4" s="2">
        <f>($B$2-B4)</f>
        <v>-0.00015999999999394277</v>
      </c>
      <c r="G4" s="2">
        <f>($C$2-C4)</f>
        <v>0.0008499999999997954</v>
      </c>
      <c r="H4" s="2">
        <f>($D$2-D4)</f>
        <v>0.00029000000000678483</v>
      </c>
    </row>
    <row r="5" spans="1:8" ht="15.75">
      <c r="A5" s="6">
        <v>4</v>
      </c>
      <c r="B5" s="7">
        <v>51.49606</v>
      </c>
      <c r="C5" s="7">
        <v>101.97206</v>
      </c>
      <c r="D5" s="8">
        <v>67.33191</v>
      </c>
      <c r="F5" s="2">
        <f>($B$2-B5)</f>
        <v>-0.00027999999999650527</v>
      </c>
      <c r="G5" s="2">
        <f>($C$2-C5)</f>
        <v>0.0002999999999957481</v>
      </c>
      <c r="H5" s="2">
        <f>($D$2-D5)</f>
        <v>0.0003100000000131331</v>
      </c>
    </row>
    <row r="6" spans="1:8" ht="16.5" thickBot="1">
      <c r="A6" s="6">
        <v>5</v>
      </c>
      <c r="B6" s="7">
        <v>51.49606</v>
      </c>
      <c r="C6" s="7">
        <v>101.97184</v>
      </c>
      <c r="D6" s="8">
        <v>67.3318</v>
      </c>
      <c r="F6" s="2">
        <f>($B$2-B6)</f>
        <v>-0.00027999999999650527</v>
      </c>
      <c r="G6" s="2">
        <f>($C$2-C6)</f>
        <v>0.0005199999999945248</v>
      </c>
      <c r="H6" s="2">
        <f>($D$2-D6)</f>
        <v>0.00042000000000541604</v>
      </c>
    </row>
    <row r="7" spans="1:8" ht="16.5" thickBot="1">
      <c r="A7" s="9" t="s">
        <v>8</v>
      </c>
      <c r="B7" s="10">
        <f>AVERAGE(B2:B6)</f>
        <v>51.496046</v>
      </c>
      <c r="C7" s="10">
        <f>AVERAGE(C2:C6)</f>
        <v>101.97196799999999</v>
      </c>
      <c r="D7" s="11">
        <f>AVERAGE(D2:D6)</f>
        <v>67.33178799999999</v>
      </c>
      <c r="E7" s="15" t="s">
        <v>23</v>
      </c>
      <c r="F7" s="16">
        <f>SQRT(SUMSQ(F2:F6)/COUNTA(F2:F6))</f>
        <v>0.0003330165161032244</v>
      </c>
      <c r="G7" s="16">
        <f>SQRT(SUMSQ(G2:G6)/COUNTA(G2:G6))</f>
        <v>0.0004831148931645763</v>
      </c>
      <c r="H7" s="16">
        <f>SQRT(SUMSQ(H2:H6)/COUNTA(H2:H6))</f>
        <v>0.0005755345341561408</v>
      </c>
    </row>
    <row r="8" spans="1:4" ht="16.5" thickBot="1">
      <c r="A8" s="9" t="s">
        <v>9</v>
      </c>
      <c r="B8" s="10">
        <f>MAX(B2:B6)-MIN(B2:B6)</f>
        <v>0.0006099999999946704</v>
      </c>
      <c r="C8" s="10">
        <f>MAX(C2:C6)-MIN(C2:C6)</f>
        <v>0.0008499999999997954</v>
      </c>
      <c r="D8" s="11">
        <f>MAX(D2:D6)-MIN(D2:D6)</f>
        <v>0.0011400000000065802</v>
      </c>
    </row>
    <row r="9" spans="1:4" ht="16.5" thickBot="1">
      <c r="A9" s="9" t="s">
        <v>10</v>
      </c>
      <c r="B9" s="10">
        <f>STDEV(B2:B6)</f>
        <v>0.00022400892839205183</v>
      </c>
      <c r="C9" s="10">
        <f>STDEV(C2:C6)</f>
        <v>0.0003157055590264084</v>
      </c>
      <c r="D9" s="11">
        <f>STDEV(D2:D6)</f>
        <v>0.00042517055401452024</v>
      </c>
    </row>
    <row r="10" spans="1:4" ht="16.5" thickBot="1">
      <c r="A10" s="9" t="s">
        <v>26</v>
      </c>
      <c r="B10" s="10">
        <f>F7</f>
        <v>0.0003330165161032244</v>
      </c>
      <c r="C10" s="10">
        <f>G7</f>
        <v>0.0004831148931645763</v>
      </c>
      <c r="D10" s="11">
        <f>H7</f>
        <v>0.0005755345341561408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9:B29"/>
  <sheetViews>
    <sheetView workbookViewId="0" topLeftCell="A1">
      <selection activeCell="E29" sqref="A29:E29"/>
    </sheetView>
  </sheetViews>
  <sheetFormatPr defaultColWidth="9.140625" defaultRowHeight="12.75"/>
  <sheetData>
    <row r="29" ht="12.75">
      <c r="B29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2008-05-12T21:35:47Z</dcterms:modified>
  <cp:category/>
  <cp:version/>
  <cp:contentType/>
  <cp:contentStatus/>
</cp:coreProperties>
</file>