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365" windowHeight="11760" tabRatio="879" activeTab="0"/>
  </bookViews>
  <sheets>
    <sheet name="Card Positions" sheetId="1" r:id="rId1"/>
    <sheet name="TB 5" sheetId="2" r:id="rId2"/>
    <sheet name="TB 6" sheetId="3" r:id="rId3"/>
    <sheet name="TB 7" sheetId="4" r:id="rId4"/>
    <sheet name="TB 8" sheetId="5" r:id="rId5"/>
    <sheet name="PICTURE" sheetId="6" r:id="rId6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C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F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G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D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</commentList>
</comments>
</file>

<file path=xl/sharedStrings.xml><?xml version="1.0" encoding="utf-8"?>
<sst xmlns="http://schemas.openxmlformats.org/spreadsheetml/2006/main" count="70" uniqueCount="27">
  <si>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</si>
  <si>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</si>
  <si>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</si>
  <si>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</si>
  <si>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</si>
  <si>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</si>
  <si>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</si>
  <si>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</si>
  <si>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</si>
  <si>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</si>
  <si>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</si>
  <si>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Time</t>
  </si>
  <si>
    <t>Date</t>
  </si>
  <si>
    <t>RMS X</t>
  </si>
  <si>
    <t>RMS Y</t>
  </si>
  <si>
    <t>RMS Z</t>
  </si>
  <si>
    <t>X-INTPT CARD(1)</t>
  </si>
  <si>
    <t>Y-INTPT CARD(1)</t>
  </si>
  <si>
    <t>X-INTPT CARD(2)</t>
  </si>
  <si>
    <t>Y-INTPT CARD(2)</t>
  </si>
  <si>
    <t>RMS X pos</t>
  </si>
  <si>
    <t>RMS X intpt 1</t>
  </si>
  <si>
    <t>RMS Y intpt 1</t>
  </si>
  <si>
    <t>RMS X intpt 2</t>
  </si>
  <si>
    <t>RMS Y intpt 2</t>
  </si>
  <si>
    <t>RMS =</t>
  </si>
  <si>
    <t>Y1 - Y2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</si>
</sst>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Positions'!$C$1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Positions'!$B$2:$B$33</c:f>
              <c:strCache/>
            </c:strRef>
          </c:cat>
          <c:val>
            <c:numRef>
              <c:f>'Card Positions'!$C$2:$C$33</c:f>
              <c:numCache/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auto val="1"/>
        <c:lblOffset val="100"/>
        <c:tickLblSkip val="3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6'!$C$2:$C$33</c:f>
              <c:numCache/>
            </c:numRef>
          </c:xVal>
          <c:yVal>
            <c:numRef>
              <c:f>'TB 6'!$D$2:$D$33</c:f>
              <c:numCache/>
            </c:numRef>
          </c:yVal>
          <c:smooth val="0"/>
        </c:ser>
        <c:axId val="28003497"/>
        <c:axId val="50704882"/>
      </c:scatterChart>
      <c:val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50704882"/>
        <c:crosses val="autoZero"/>
        <c:crossBetween val="midCat"/>
        <c:dispUnits/>
      </c:val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8003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7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7'!$B$2:$B$33</c:f>
              <c:strCache/>
            </c:strRef>
          </c:cat>
          <c:val>
            <c:numRef>
              <c:f>'TB 7'!$C$2:$C$33</c:f>
              <c:numCache/>
            </c:numRef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4748"/>
        <c:crosses val="autoZero"/>
        <c:auto val="1"/>
        <c:lblOffset val="100"/>
        <c:tickLblSkip val="3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3690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7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7'!$B$2:$B$33</c:f>
              <c:strCache/>
            </c:strRef>
          </c:cat>
          <c:val>
            <c:numRef>
              <c:f>'TB 7'!$D$2:$D$33</c:f>
              <c:numCache/>
            </c:numRef>
          </c:val>
          <c:smooth val="0"/>
        </c:ser>
        <c:marker val="1"/>
        <c:axId val="53983869"/>
        <c:axId val="16092774"/>
      </c:lineChart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auto val="1"/>
        <c:lblOffset val="100"/>
        <c:tickLblSkip val="3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398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7'!$C$2:$C$33</c:f>
              <c:numCache>
                <c:ptCount val="32"/>
                <c:pt idx="0">
                  <c:v>-51.14969</c:v>
                </c:pt>
                <c:pt idx="1">
                  <c:v>-51.149</c:v>
                </c:pt>
                <c:pt idx="2">
                  <c:v>-51.14902</c:v>
                </c:pt>
                <c:pt idx="3">
                  <c:v>-51.14923</c:v>
                </c:pt>
                <c:pt idx="4">
                  <c:v>-51.14927</c:v>
                </c:pt>
                <c:pt idx="5">
                  <c:v>-51.14975</c:v>
                </c:pt>
                <c:pt idx="6">
                  <c:v>-51.14968</c:v>
                </c:pt>
                <c:pt idx="7">
                  <c:v>-51.14897</c:v>
                </c:pt>
                <c:pt idx="8">
                  <c:v>-51.14805</c:v>
                </c:pt>
                <c:pt idx="9">
                  <c:v>-51.14798</c:v>
                </c:pt>
                <c:pt idx="10">
                  <c:v>-51.14773</c:v>
                </c:pt>
                <c:pt idx="11">
                  <c:v>-51.14863</c:v>
                </c:pt>
                <c:pt idx="12">
                  <c:v>-51.1484</c:v>
                </c:pt>
                <c:pt idx="13">
                  <c:v>-51.14756</c:v>
                </c:pt>
                <c:pt idx="14">
                  <c:v>-51.14721</c:v>
                </c:pt>
                <c:pt idx="15">
                  <c:v>-51.12451</c:v>
                </c:pt>
                <c:pt idx="16">
                  <c:v>-51.13934</c:v>
                </c:pt>
                <c:pt idx="17">
                  <c:v>-51.14148</c:v>
                </c:pt>
                <c:pt idx="18">
                  <c:v>-51.14339</c:v>
                </c:pt>
                <c:pt idx="19">
                  <c:v>-51.1473</c:v>
                </c:pt>
                <c:pt idx="20">
                  <c:v>-51.14759</c:v>
                </c:pt>
                <c:pt idx="21">
                  <c:v>-51.1493</c:v>
                </c:pt>
                <c:pt idx="22">
                  <c:v>51.15034</c:v>
                </c:pt>
              </c:numCache>
            </c:numRef>
          </c:xVal>
          <c:yVal>
            <c:numRef>
              <c:f>'TB 7'!$D$2:$D$33</c:f>
              <c:numCache>
                <c:ptCount val="32"/>
                <c:pt idx="0">
                  <c:v>102.28023</c:v>
                </c:pt>
                <c:pt idx="1">
                  <c:v>102.28053</c:v>
                </c:pt>
                <c:pt idx="2">
                  <c:v>102.28011</c:v>
                </c:pt>
                <c:pt idx="3">
                  <c:v>102.28024</c:v>
                </c:pt>
                <c:pt idx="4">
                  <c:v>102.27974</c:v>
                </c:pt>
                <c:pt idx="5">
                  <c:v>102.27998</c:v>
                </c:pt>
                <c:pt idx="6">
                  <c:v>102.28023</c:v>
                </c:pt>
                <c:pt idx="7">
                  <c:v>102.2805</c:v>
                </c:pt>
                <c:pt idx="8">
                  <c:v>102.2817</c:v>
                </c:pt>
                <c:pt idx="9">
                  <c:v>102.27973</c:v>
                </c:pt>
                <c:pt idx="10">
                  <c:v>102.28015</c:v>
                </c:pt>
                <c:pt idx="11">
                  <c:v>102.28057</c:v>
                </c:pt>
                <c:pt idx="12">
                  <c:v>102.28031</c:v>
                </c:pt>
                <c:pt idx="13">
                  <c:v>102.28003</c:v>
                </c:pt>
                <c:pt idx="14">
                  <c:v>102.27976</c:v>
                </c:pt>
                <c:pt idx="15">
                  <c:v>102.26508</c:v>
                </c:pt>
                <c:pt idx="16">
                  <c:v>102.27452</c:v>
                </c:pt>
                <c:pt idx="17">
                  <c:v>102.27568</c:v>
                </c:pt>
                <c:pt idx="18">
                  <c:v>102.27605</c:v>
                </c:pt>
                <c:pt idx="19">
                  <c:v>102.27807</c:v>
                </c:pt>
                <c:pt idx="20">
                  <c:v>102.27792</c:v>
                </c:pt>
                <c:pt idx="21">
                  <c:v>102.27863</c:v>
                </c:pt>
                <c:pt idx="22">
                  <c:v>102.27928</c:v>
                </c:pt>
              </c:numCache>
            </c:numRef>
          </c:yVal>
          <c:smooth val="0"/>
        </c:ser>
        <c:axId val="10617239"/>
        <c:axId val="28446288"/>
      </c:scatterChart>
      <c:val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28446288"/>
        <c:crosses val="autoZero"/>
        <c:crossBetween val="midCat"/>
        <c:dispUnits/>
      </c:valAx>
      <c:valAx>
        <c:axId val="2844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0617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8'!$B$2:$B$33</c:f>
              <c:strCache/>
            </c:strRef>
          </c:cat>
          <c:val>
            <c:numRef>
              <c:f>'TB 8'!$C$2:$C$33</c:f>
              <c:numCache/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auto val="1"/>
        <c:lblOffset val="100"/>
        <c:tickLblSkip val="3"/>
        <c:noMultiLvlLbl val="0"/>
      </c:cat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4690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8'!$D$1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8'!$B$2:$B$33</c:f>
              <c:strCache/>
            </c:strRef>
          </c:cat>
          <c:val>
            <c:numRef>
              <c:f>'TB 8'!$D$2:$D$33</c:f>
              <c:numCache/>
            </c:numRef>
          </c:val>
          <c:smooth val="0"/>
        </c:ser>
        <c:marker val="1"/>
        <c:axId val="705067"/>
        <c:axId val="6345604"/>
      </c:line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auto val="1"/>
        <c:lblOffset val="100"/>
        <c:tickLblSkip val="3"/>
        <c:noMultiLvlLbl val="0"/>
      </c:cat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7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8'!$C$2:$C$33</c:f>
              <c:numCache/>
            </c:numRef>
          </c:xVal>
          <c:yVal>
            <c:numRef>
              <c:f>'TB 8'!$D$2:$D$33</c:f>
              <c:numCache/>
            </c:numRef>
          </c:yVal>
          <c:smooth val="0"/>
        </c:ser>
        <c:axId val="57110437"/>
        <c:axId val="44231886"/>
      </c:scatterChart>
      <c:val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4231886"/>
        <c:crosses val="autoZero"/>
        <c:crossBetween val="midCat"/>
        <c:dispUnits/>
      </c:valAx>
      <c:valAx>
        <c:axId val="442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7110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Positions'!$F$1</c:f>
              <c:strCache>
                <c:ptCount val="1"/>
                <c:pt idx="0">
                  <c:v>X-INTPT CARD(2)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Positions'!$B$2:$B$33</c:f>
              <c:strCache/>
            </c:strRef>
          </c:cat>
          <c:val>
            <c:numRef>
              <c:f>'Card Positions'!$F$2:$F$33</c:f>
              <c:numCache/>
            </c:numRef>
          </c:val>
          <c:smooth val="0"/>
        </c:ser>
        <c:marker val="1"/>
        <c:axId val="43174489"/>
        <c:axId val="53026082"/>
      </c:lineChart>
      <c:catAx>
        <c:axId val="4317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26082"/>
        <c:crosses val="autoZero"/>
        <c:auto val="1"/>
        <c:lblOffset val="100"/>
        <c:tickLblSkip val="3"/>
        <c:noMultiLvlLbl val="0"/>
      </c:catAx>
      <c:valAx>
        <c:axId val="5302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317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Positions'!$G$1</c:f>
              <c:strCache>
                <c:ptCount val="1"/>
                <c:pt idx="0">
                  <c:v>Y-INTPT CARD(2)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Positions'!$B$2:$B$33</c:f>
              <c:strCache>
                <c:ptCount val="32"/>
                <c:pt idx="0">
                  <c:v>0.5236111111111111</c:v>
                </c:pt>
                <c:pt idx="1">
                  <c:v>0.5284722222222222</c:v>
                </c:pt>
                <c:pt idx="2">
                  <c:v>0.5326388888888889</c:v>
                </c:pt>
                <c:pt idx="3">
                  <c:v>0.5368055555555555</c:v>
                </c:pt>
                <c:pt idx="4">
                  <c:v>0.5416666666666666</c:v>
                </c:pt>
                <c:pt idx="5">
                  <c:v>0.5465277777777778</c:v>
                </c:pt>
                <c:pt idx="6">
                  <c:v>0.5506944444444445</c:v>
                </c:pt>
                <c:pt idx="7">
                  <c:v>0.5555555555555556</c:v>
                </c:pt>
                <c:pt idx="8">
                  <c:v>0.5618055555555556</c:v>
                </c:pt>
                <c:pt idx="9">
                  <c:v>0.5659722222222222</c:v>
                </c:pt>
                <c:pt idx="10">
                  <c:v>0.5708333333333333</c:v>
                </c:pt>
                <c:pt idx="11">
                  <c:v>0.5756944444444444</c:v>
                </c:pt>
                <c:pt idx="12">
                  <c:v>0.579861111111111</c:v>
                </c:pt>
                <c:pt idx="13">
                  <c:v>0.5847222222222223</c:v>
                </c:pt>
                <c:pt idx="14">
                  <c:v>0.5895833333333333</c:v>
                </c:pt>
                <c:pt idx="15">
                  <c:v>0.59375</c:v>
                </c:pt>
                <c:pt idx="16">
                  <c:v>0.5993055555555555</c:v>
                </c:pt>
                <c:pt idx="17">
                  <c:v>0.6041666666666666</c:v>
                </c:pt>
                <c:pt idx="18">
                  <c:v>0.6083333333333333</c:v>
                </c:pt>
                <c:pt idx="19">
                  <c:v>0.6131944444444445</c:v>
                </c:pt>
                <c:pt idx="20">
                  <c:v>0.6194444444444445</c:v>
                </c:pt>
                <c:pt idx="21">
                  <c:v>0.6243055555555556</c:v>
                </c:pt>
                <c:pt idx="22">
                  <c:v>0.63125</c:v>
                </c:pt>
                <c:pt idx="23">
                  <c:v>0.6361111111111112</c:v>
                </c:pt>
                <c:pt idx="24">
                  <c:v>0.6402777777777778</c:v>
                </c:pt>
                <c:pt idx="25">
                  <c:v>0.6451388888888888</c:v>
                </c:pt>
                <c:pt idx="26">
                  <c:v>0.65</c:v>
                </c:pt>
              </c:strCache>
            </c:strRef>
          </c:cat>
          <c:val>
            <c:numRef>
              <c:f>'Card Positions'!$G$2:$G$33</c:f>
              <c:numCache>
                <c:ptCount val="32"/>
                <c:pt idx="0">
                  <c:v>-95.34088</c:v>
                </c:pt>
                <c:pt idx="1">
                  <c:v>-95.34013</c:v>
                </c:pt>
                <c:pt idx="2">
                  <c:v>-95.34045</c:v>
                </c:pt>
                <c:pt idx="3">
                  <c:v>-95.34098</c:v>
                </c:pt>
                <c:pt idx="4">
                  <c:v>-95.3413</c:v>
                </c:pt>
                <c:pt idx="5">
                  <c:v>-95.34139</c:v>
                </c:pt>
                <c:pt idx="6">
                  <c:v>-95.34098</c:v>
                </c:pt>
                <c:pt idx="7">
                  <c:v>-95.34031</c:v>
                </c:pt>
                <c:pt idx="8">
                  <c:v>-95.33935</c:v>
                </c:pt>
                <c:pt idx="9">
                  <c:v>-95.3393</c:v>
                </c:pt>
                <c:pt idx="10">
                  <c:v>-95.33869</c:v>
                </c:pt>
                <c:pt idx="11">
                  <c:v>-95.33933</c:v>
                </c:pt>
                <c:pt idx="12">
                  <c:v>-95.33903</c:v>
                </c:pt>
                <c:pt idx="13">
                  <c:v>-95.33766</c:v>
                </c:pt>
                <c:pt idx="14">
                  <c:v>-95.33748</c:v>
                </c:pt>
                <c:pt idx="15">
                  <c:v>-95.31346</c:v>
                </c:pt>
                <c:pt idx="16">
                  <c:v>-95.32795</c:v>
                </c:pt>
                <c:pt idx="17">
                  <c:v>-95.33022</c:v>
                </c:pt>
                <c:pt idx="18">
                  <c:v>-95.33196</c:v>
                </c:pt>
                <c:pt idx="19">
                  <c:v>-95.33747</c:v>
                </c:pt>
                <c:pt idx="20">
                  <c:v>-95.33767</c:v>
                </c:pt>
                <c:pt idx="21">
                  <c:v>-95.33997</c:v>
                </c:pt>
                <c:pt idx="22">
                  <c:v>-95.34146</c:v>
                </c:pt>
                <c:pt idx="23">
                  <c:v>-95.33987</c:v>
                </c:pt>
                <c:pt idx="24">
                  <c:v>-95.34037</c:v>
                </c:pt>
                <c:pt idx="25">
                  <c:v>-95.342</c:v>
                </c:pt>
              </c:numCache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auto val="1"/>
        <c:lblOffset val="100"/>
        <c:tickLblSkip val="3"/>
        <c:noMultiLvlLbl val="0"/>
      </c:catAx>
      <c:valAx>
        <c:axId val="14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74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Wirecard XY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'Card Positions'!$G$1</c:f>
              <c:strCache>
                <c:ptCount val="1"/>
                <c:pt idx="0">
                  <c:v>Y-INTPT CARD(2)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'Card Positions'!$F$2:$F$33</c:f>
              <c:numCache/>
            </c:numRef>
          </c:xVal>
          <c:yVal>
            <c:numRef>
              <c:f>'Card Positions'!$G$2:$G$33</c:f>
              <c:numCache/>
            </c:numRef>
          </c:yVal>
          <c:smooth val="0"/>
        </c:ser>
        <c:axId val="1308205"/>
        <c:axId val="11773846"/>
      </c:scatterChart>
      <c:val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1773846"/>
        <c:crosses val="autoZero"/>
        <c:crossBetween val="midCat"/>
        <c:dispUnits/>
      </c:valAx>
      <c:valAx>
        <c:axId val="11773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308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5 "X" Run Chart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46"/>
          <c:w val="0.927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5'!$B$2:$B$33</c:f>
              <c:strCache/>
            </c:strRef>
          </c:cat>
          <c:val>
            <c:numRef>
              <c:f>'TB 5'!$C$2:$C$33</c:f>
              <c:numCache/>
            </c:numRef>
          </c:val>
          <c:smooth val="0"/>
        </c:ser>
        <c:marker val="1"/>
        <c:axId val="38855751"/>
        <c:axId val="14157440"/>
      </c:lineChart>
      <c:catAx>
        <c:axId val="38855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57440"/>
        <c:crosses val="autoZero"/>
        <c:auto val="1"/>
        <c:lblOffset val="100"/>
        <c:tickLblSkip val="3"/>
        <c:noMultiLvlLbl val="0"/>
      </c:catAx>
      <c:valAx>
        <c:axId val="14157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8855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5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5'!$B$2:$B$33</c:f>
              <c:strCache/>
            </c:strRef>
          </c:cat>
          <c:val>
            <c:numRef>
              <c:f>'TB 5'!$D$2:$D$33</c:f>
              <c:numCache/>
            </c:numRef>
          </c:val>
          <c:smooth val="0"/>
        </c:ser>
        <c:marker val="1"/>
        <c:axId val="60308097"/>
        <c:axId val="5901962"/>
      </c:lineChart>
      <c:catAx>
        <c:axId val="6030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auto val="1"/>
        <c:lblOffset val="100"/>
        <c:tickLblSkip val="3"/>
        <c:noMultiLvlLbl val="0"/>
      </c:catAx>
      <c:valAx>
        <c:axId val="59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0308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5'!$C$2:$C$33</c:f>
              <c:numCache>
                <c:ptCount val="32"/>
                <c:pt idx="0">
                  <c:v>94.23402</c:v>
                </c:pt>
                <c:pt idx="1">
                  <c:v>94.23427</c:v>
                </c:pt>
                <c:pt idx="2">
                  <c:v>94.23468</c:v>
                </c:pt>
                <c:pt idx="3">
                  <c:v>94.23488</c:v>
                </c:pt>
                <c:pt idx="4">
                  <c:v>94.23507</c:v>
                </c:pt>
                <c:pt idx="5">
                  <c:v>94.23513</c:v>
                </c:pt>
                <c:pt idx="6">
                  <c:v>94.23507</c:v>
                </c:pt>
                <c:pt idx="7">
                  <c:v>94.23505</c:v>
                </c:pt>
                <c:pt idx="8">
                  <c:v>94.23478</c:v>
                </c:pt>
                <c:pt idx="9">
                  <c:v>94.23484</c:v>
                </c:pt>
                <c:pt idx="10">
                  <c:v>94.23478</c:v>
                </c:pt>
                <c:pt idx="11">
                  <c:v>94.23513</c:v>
                </c:pt>
                <c:pt idx="12">
                  <c:v>94.2353</c:v>
                </c:pt>
                <c:pt idx="13">
                  <c:v>94.23484</c:v>
                </c:pt>
                <c:pt idx="14">
                  <c:v>94.23509</c:v>
                </c:pt>
                <c:pt idx="15">
                  <c:v>94.23316</c:v>
                </c:pt>
                <c:pt idx="16">
                  <c:v>94.23378</c:v>
                </c:pt>
                <c:pt idx="17">
                  <c:v>94.23416</c:v>
                </c:pt>
                <c:pt idx="18">
                  <c:v>94.23455</c:v>
                </c:pt>
                <c:pt idx="19">
                  <c:v>94.23557</c:v>
                </c:pt>
                <c:pt idx="20">
                  <c:v>94.23546</c:v>
                </c:pt>
                <c:pt idx="21">
                  <c:v>94.23621</c:v>
                </c:pt>
                <c:pt idx="22">
                  <c:v>94.23676</c:v>
                </c:pt>
              </c:numCache>
            </c:numRef>
          </c:xVal>
          <c:yVal>
            <c:numRef>
              <c:f>'TB 5'!$D$2:$D$33</c:f>
              <c:numCache>
                <c:ptCount val="32"/>
                <c:pt idx="0">
                  <c:v>101.97143</c:v>
                </c:pt>
                <c:pt idx="1">
                  <c:v>101.97216</c:v>
                </c:pt>
                <c:pt idx="2">
                  <c:v>101.97153</c:v>
                </c:pt>
                <c:pt idx="3">
                  <c:v>101.9711</c:v>
                </c:pt>
                <c:pt idx="4">
                  <c:v>101.97038</c:v>
                </c:pt>
                <c:pt idx="5">
                  <c:v>101.97033</c:v>
                </c:pt>
                <c:pt idx="6">
                  <c:v>101.97124</c:v>
                </c:pt>
                <c:pt idx="7">
                  <c:v>101.97165</c:v>
                </c:pt>
                <c:pt idx="8">
                  <c:v>101.9733</c:v>
                </c:pt>
                <c:pt idx="9">
                  <c:v>101.97338</c:v>
                </c:pt>
                <c:pt idx="10">
                  <c:v>101.97442</c:v>
                </c:pt>
                <c:pt idx="11">
                  <c:v>101.97305</c:v>
                </c:pt>
                <c:pt idx="12">
                  <c:v>101.97348</c:v>
                </c:pt>
                <c:pt idx="13">
                  <c:v>101.97601</c:v>
                </c:pt>
                <c:pt idx="14">
                  <c:v>101.97637</c:v>
                </c:pt>
                <c:pt idx="15">
                  <c:v>102.0234</c:v>
                </c:pt>
                <c:pt idx="16">
                  <c:v>101.9944</c:v>
                </c:pt>
                <c:pt idx="17">
                  <c:v>101.98927</c:v>
                </c:pt>
                <c:pt idx="18">
                  <c:v>101.98621</c:v>
                </c:pt>
                <c:pt idx="19">
                  <c:v>101.97703</c:v>
                </c:pt>
                <c:pt idx="20">
                  <c:v>101.97721</c:v>
                </c:pt>
                <c:pt idx="21">
                  <c:v>101.97288</c:v>
                </c:pt>
                <c:pt idx="22">
                  <c:v>101.97013</c:v>
                </c:pt>
              </c:numCache>
            </c:numRef>
          </c:yVal>
          <c:smooth val="0"/>
        </c:ser>
        <c:axId val="53117659"/>
        <c:axId val="8296884"/>
      </c:scatterChart>
      <c:val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8296884"/>
        <c:crosses val="autoZero"/>
        <c:crossBetween val="midCat"/>
        <c:dispUnits/>
      </c:val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311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6'!$B$2:$B$33</c:f>
              <c:strCache/>
            </c:strRef>
          </c:cat>
          <c:val>
            <c:numRef>
              <c:f>'TB 6'!$C$2:$C$33</c:f>
              <c:numCache/>
            </c:numRef>
          </c:val>
          <c:smooth val="0"/>
        </c:ser>
        <c:marker val="1"/>
        <c:axId val="7563093"/>
        <c:axId val="958974"/>
      </c:lineChart>
      <c:cat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auto val="1"/>
        <c:lblOffset val="100"/>
        <c:tickLblSkip val="3"/>
        <c:noMultiLvlLbl val="0"/>
      </c:catAx>
      <c:valAx>
        <c:axId val="95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756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6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6'!$B$2:$B$33</c:f>
              <c:strCache/>
            </c:strRef>
          </c:cat>
          <c:val>
            <c:numRef>
              <c:f>'TB 6'!$D$2:$D$33</c:f>
              <c:numCache/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8040"/>
        <c:crosses val="autoZero"/>
        <c:auto val="1"/>
        <c:lblOffset val="100"/>
        <c:tickLblSkip val="3"/>
        <c:noMultiLvlLbl val="0"/>
      </c:catAx>
      <c:valAx>
        <c:axId val="10568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863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24</xdr:col>
      <xdr:colOff>66675</xdr:colOff>
      <xdr:row>16</xdr:row>
      <xdr:rowOff>95250</xdr:rowOff>
    </xdr:to>
    <xdr:graphicFrame>
      <xdr:nvGraphicFramePr>
        <xdr:cNvPr id="1" name="Chart 10"/>
        <xdr:cNvGraphicFramePr/>
      </xdr:nvGraphicFramePr>
      <xdr:xfrm>
        <a:off x="10372725" y="0"/>
        <a:ext cx="5953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36</xdr:row>
      <xdr:rowOff>85725</xdr:rowOff>
    </xdr:from>
    <xdr:to>
      <xdr:col>10</xdr:col>
      <xdr:colOff>438150</xdr:colOff>
      <xdr:row>55</xdr:row>
      <xdr:rowOff>133350</xdr:rowOff>
    </xdr:to>
    <xdr:graphicFrame>
      <xdr:nvGraphicFramePr>
        <xdr:cNvPr id="2" name="Chart 11"/>
        <xdr:cNvGraphicFramePr/>
      </xdr:nvGraphicFramePr>
      <xdr:xfrm>
        <a:off x="76200" y="7505700"/>
        <a:ext cx="76962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58</xdr:row>
      <xdr:rowOff>9525</xdr:rowOff>
    </xdr:from>
    <xdr:to>
      <xdr:col>10</xdr:col>
      <xdr:colOff>447675</xdr:colOff>
      <xdr:row>77</xdr:row>
      <xdr:rowOff>57150</xdr:rowOff>
    </xdr:to>
    <xdr:graphicFrame>
      <xdr:nvGraphicFramePr>
        <xdr:cNvPr id="3" name="Chart 12"/>
        <xdr:cNvGraphicFramePr/>
      </xdr:nvGraphicFramePr>
      <xdr:xfrm>
        <a:off x="66675" y="10991850"/>
        <a:ext cx="77152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18</xdr:row>
      <xdr:rowOff>133350</xdr:rowOff>
    </xdr:from>
    <xdr:to>
      <xdr:col>23</xdr:col>
      <xdr:colOff>485775</xdr:colOff>
      <xdr:row>33</xdr:row>
      <xdr:rowOff>0</xdr:rowOff>
    </xdr:to>
    <xdr:graphicFrame>
      <xdr:nvGraphicFramePr>
        <xdr:cNvPr id="4" name="Chart 13"/>
        <xdr:cNvGraphicFramePr/>
      </xdr:nvGraphicFramePr>
      <xdr:xfrm>
        <a:off x="10191750" y="3914775"/>
        <a:ext cx="59436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9525</xdr:rowOff>
    </xdr:from>
    <xdr:to>
      <xdr:col>18</xdr:col>
      <xdr:colOff>485775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6848475" y="9525"/>
        <a:ext cx="5867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19</xdr:row>
      <xdr:rowOff>142875</xdr:rowOff>
    </xdr:from>
    <xdr:to>
      <xdr:col>18</xdr:col>
      <xdr:colOff>438150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6800850" y="3943350"/>
        <a:ext cx="58674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38</xdr:row>
      <xdr:rowOff>0</xdr:rowOff>
    </xdr:from>
    <xdr:to>
      <xdr:col>7</xdr:col>
      <xdr:colOff>590550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66675" y="7562850"/>
        <a:ext cx="57245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18</xdr:col>
      <xdr:colOff>476250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6562725" y="19050"/>
        <a:ext cx="5876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19</xdr:row>
      <xdr:rowOff>142875</xdr:rowOff>
    </xdr:from>
    <xdr:to>
      <xdr:col>18</xdr:col>
      <xdr:colOff>485775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6534150" y="3943350"/>
        <a:ext cx="59150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37</xdr:row>
      <xdr:rowOff>47625</xdr:rowOff>
    </xdr:from>
    <xdr:to>
      <xdr:col>8</xdr:col>
      <xdr:colOff>476250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38100" y="7448550"/>
        <a:ext cx="62293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47625</xdr:rowOff>
    </xdr:from>
    <xdr:to>
      <xdr:col>18</xdr:col>
      <xdr:colOff>495300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6591300" y="47625"/>
        <a:ext cx="5867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19</xdr:row>
      <xdr:rowOff>142875</xdr:rowOff>
    </xdr:from>
    <xdr:to>
      <xdr:col>18</xdr:col>
      <xdr:colOff>485775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6562725" y="3943350"/>
        <a:ext cx="58864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47625</xdr:rowOff>
    </xdr:from>
    <xdr:to>
      <xdr:col>8</xdr:col>
      <xdr:colOff>514350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28575" y="7448550"/>
        <a:ext cx="62769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18</xdr:col>
      <xdr:colOff>476250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6543675" y="0"/>
        <a:ext cx="58959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19</xdr:row>
      <xdr:rowOff>95250</xdr:rowOff>
    </xdr:from>
    <xdr:to>
      <xdr:col>18</xdr:col>
      <xdr:colOff>457200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6572250" y="3895725"/>
        <a:ext cx="58483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85725</xdr:rowOff>
    </xdr:from>
    <xdr:to>
      <xdr:col>8</xdr:col>
      <xdr:colOff>476250</xdr:colOff>
      <xdr:row>56</xdr:row>
      <xdr:rowOff>133350</xdr:rowOff>
    </xdr:to>
    <xdr:graphicFrame>
      <xdr:nvGraphicFramePr>
        <xdr:cNvPr id="3" name="Chart 3"/>
        <xdr:cNvGraphicFramePr/>
      </xdr:nvGraphicFramePr>
      <xdr:xfrm>
        <a:off x="0" y="7486650"/>
        <a:ext cx="62674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76200</xdr:rowOff>
    </xdr:from>
    <xdr:to>
      <xdr:col>13</xdr:col>
      <xdr:colOff>209550</xdr:colOff>
      <xdr:row>28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933450" y="561975"/>
          <a:ext cx="7200900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28575</xdr:rowOff>
    </xdr:from>
    <xdr:to>
      <xdr:col>11</xdr:col>
      <xdr:colOff>266700</xdr:colOff>
      <xdr:row>25</xdr:row>
      <xdr:rowOff>95250</xdr:rowOff>
    </xdr:to>
    <xdr:grpSp>
      <xdr:nvGrpSpPr>
        <xdr:cNvPr id="2" name="Group 12"/>
        <xdr:cNvGrpSpPr>
          <a:grpSpLocks/>
        </xdr:cNvGrpSpPr>
      </xdr:nvGrpSpPr>
      <xdr:grpSpPr>
        <a:xfrm>
          <a:off x="1666875" y="1162050"/>
          <a:ext cx="5305425" cy="2981325"/>
          <a:chOff x="186" y="122"/>
          <a:chExt cx="557" cy="313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186" y="122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04" y="125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31" y="399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593" y="398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11</xdr:row>
      <xdr:rowOff>47625</xdr:rowOff>
    </xdr:from>
    <xdr:to>
      <xdr:col>8</xdr:col>
      <xdr:colOff>504825</xdr:colOff>
      <xdr:row>20</xdr:row>
      <xdr:rowOff>47625</xdr:rowOff>
    </xdr:to>
    <xdr:grpSp>
      <xdr:nvGrpSpPr>
        <xdr:cNvPr id="7" name="Group 11"/>
        <xdr:cNvGrpSpPr>
          <a:grpSpLocks/>
        </xdr:cNvGrpSpPr>
      </xdr:nvGrpSpPr>
      <xdr:grpSpPr>
        <a:xfrm>
          <a:off x="3629025" y="1828800"/>
          <a:ext cx="1752600" cy="1457325"/>
          <a:chOff x="380" y="192"/>
          <a:chExt cx="184" cy="153"/>
        </a:xfrm>
        <a:solidFill>
          <a:srgbClr val="FFFFFF"/>
        </a:solidFill>
      </xdr:grpSpPr>
      <xdr:sp>
        <xdr:nvSpPr>
          <xdr:cNvPr id="8" name="Oval 7"/>
          <xdr:cNvSpPr>
            <a:spLocks/>
          </xdr:cNvSpPr>
        </xdr:nvSpPr>
        <xdr:spPr>
          <a:xfrm>
            <a:off x="380" y="313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533" y="316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455" y="192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14</xdr:row>
      <xdr:rowOff>95250</xdr:rowOff>
    </xdr:from>
    <xdr:to>
      <xdr:col>8</xdr:col>
      <xdr:colOff>600075</xdr:colOff>
      <xdr:row>15</xdr:row>
      <xdr:rowOff>123825</xdr:rowOff>
    </xdr:to>
    <xdr:sp>
      <xdr:nvSpPr>
        <xdr:cNvPr id="11" name="Rectangle 10"/>
        <xdr:cNvSpPr>
          <a:spLocks/>
        </xdr:cNvSpPr>
      </xdr:nvSpPr>
      <xdr:spPr>
        <a:xfrm>
          <a:off x="3429000" y="2362200"/>
          <a:ext cx="2047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133350</xdr:rowOff>
    </xdr:from>
    <xdr:to>
      <xdr:col>3</xdr:col>
      <xdr:colOff>323850</xdr:colOff>
      <xdr:row>6</xdr:row>
      <xdr:rowOff>66675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495425" y="78105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6</a:t>
          </a:r>
        </a:p>
      </xdr:txBody>
    </xdr:sp>
    <xdr:clientData/>
  </xdr:twoCellAnchor>
  <xdr:twoCellAnchor>
    <xdr:from>
      <xdr:col>10</xdr:col>
      <xdr:colOff>352425</xdr:colOff>
      <xdr:row>4</xdr:row>
      <xdr:rowOff>152400</xdr:rowOff>
    </xdr:from>
    <xdr:to>
      <xdr:col>11</xdr:col>
      <xdr:colOff>400050</xdr:colOff>
      <xdr:row>6</xdr:row>
      <xdr:rowOff>85725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448425" y="80010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5</a:t>
          </a:r>
        </a:p>
      </xdr:txBody>
    </xdr:sp>
    <xdr:clientData/>
  </xdr:twoCellAnchor>
  <xdr:twoCellAnchor>
    <xdr:from>
      <xdr:col>4</xdr:col>
      <xdr:colOff>457200</xdr:colOff>
      <xdr:row>26</xdr:row>
      <xdr:rowOff>66675</xdr:rowOff>
    </xdr:from>
    <xdr:to>
      <xdr:col>5</xdr:col>
      <xdr:colOff>504825</xdr:colOff>
      <xdr:row>28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895600" y="427672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7</a:t>
          </a:r>
        </a:p>
      </xdr:txBody>
    </xdr:sp>
    <xdr:clientData/>
  </xdr:twoCellAnchor>
  <xdr:twoCellAnchor>
    <xdr:from>
      <xdr:col>8</xdr:col>
      <xdr:colOff>571500</xdr:colOff>
      <xdr:row>26</xdr:row>
      <xdr:rowOff>85725</xdr:rowOff>
    </xdr:from>
    <xdr:to>
      <xdr:col>10</xdr:col>
      <xdr:colOff>9525</xdr:colOff>
      <xdr:row>28</xdr:row>
      <xdr:rowOff>19050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448300" y="429577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8</a:t>
          </a:r>
        </a:p>
      </xdr:txBody>
    </xdr:sp>
    <xdr:clientData/>
  </xdr:twoCellAnchor>
  <xdr:twoCellAnchor>
    <xdr:from>
      <xdr:col>9</xdr:col>
      <xdr:colOff>38100</xdr:colOff>
      <xdr:row>16</xdr:row>
      <xdr:rowOff>28575</xdr:rowOff>
    </xdr:from>
    <xdr:to>
      <xdr:col>11</xdr:col>
      <xdr:colOff>514350</xdr:colOff>
      <xdr:row>19</xdr:row>
      <xdr:rowOff>47625</xdr:rowOff>
    </xdr:to>
    <xdr:sp>
      <xdr:nvSpPr>
        <xdr:cNvPr id="16" name="Line 18"/>
        <xdr:cNvSpPr>
          <a:spLocks/>
        </xdr:cNvSpPr>
      </xdr:nvSpPr>
      <xdr:spPr>
        <a:xfrm flipV="1">
          <a:off x="5524500" y="2619375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14</xdr:row>
      <xdr:rowOff>142875</xdr:rowOff>
    </xdr:from>
    <xdr:to>
      <xdr:col>13</xdr:col>
      <xdr:colOff>190500</xdr:colOff>
      <xdr:row>18</xdr:row>
      <xdr:rowOff>142875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258050" y="2409825"/>
          <a:ext cx="857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3X Spheres for Kinematic Stop</a:t>
          </a:r>
        </a:p>
      </xdr:txBody>
    </xdr:sp>
    <xdr:clientData/>
  </xdr:twoCellAnchor>
  <xdr:twoCellAnchor>
    <xdr:from>
      <xdr:col>3</xdr:col>
      <xdr:colOff>171450</xdr:colOff>
      <xdr:row>15</xdr:row>
      <xdr:rowOff>28575</xdr:rowOff>
    </xdr:from>
    <xdr:to>
      <xdr:col>5</xdr:col>
      <xdr:colOff>533400</xdr:colOff>
      <xdr:row>17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2000250" y="2457450"/>
          <a:ext cx="1581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3</xdr:col>
      <xdr:colOff>142875</xdr:colOff>
      <xdr:row>18</xdr:row>
      <xdr:rowOff>123825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314450" y="2667000"/>
          <a:ext cx="657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Wirecard</a:t>
          </a:r>
        </a:p>
      </xdr:txBody>
    </xdr:sp>
    <xdr:clientData/>
  </xdr:twoCellAnchor>
  <xdr:twoCellAnchor>
    <xdr:from>
      <xdr:col>7</xdr:col>
      <xdr:colOff>247650</xdr:colOff>
      <xdr:row>15</xdr:row>
      <xdr:rowOff>38100</xdr:rowOff>
    </xdr:from>
    <xdr:to>
      <xdr:col>7</xdr:col>
      <xdr:colOff>247650</xdr:colOff>
      <xdr:row>32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4514850" y="2466975"/>
          <a:ext cx="0" cy="2847975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28575</xdr:rowOff>
    </xdr:from>
    <xdr:to>
      <xdr:col>15</xdr:col>
      <xdr:colOff>76200</xdr:colOff>
      <xdr:row>15</xdr:row>
      <xdr:rowOff>28575</xdr:rowOff>
    </xdr:to>
    <xdr:sp>
      <xdr:nvSpPr>
        <xdr:cNvPr id="21" name="Line 23"/>
        <xdr:cNvSpPr>
          <a:spLocks/>
        </xdr:cNvSpPr>
      </xdr:nvSpPr>
      <xdr:spPr>
        <a:xfrm>
          <a:off x="4505325" y="2457450"/>
          <a:ext cx="4714875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9525</xdr:rowOff>
    </xdr:from>
    <xdr:to>
      <xdr:col>7</xdr:col>
      <xdr:colOff>419100</xdr:colOff>
      <xdr:row>34</xdr:row>
      <xdr:rowOff>104775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4324350" y="5353050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+Z</a:t>
          </a:r>
        </a:p>
      </xdr:txBody>
    </xdr:sp>
    <xdr:clientData/>
  </xdr:twoCellAnchor>
  <xdr:twoCellAnchor>
    <xdr:from>
      <xdr:col>15</xdr:col>
      <xdr:colOff>142875</xdr:colOff>
      <xdr:row>14</xdr:row>
      <xdr:rowOff>66675</xdr:rowOff>
    </xdr:from>
    <xdr:to>
      <xdr:col>15</xdr:col>
      <xdr:colOff>466725</xdr:colOff>
      <xdr:row>16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9286875" y="233362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2">
      <selection activeCell="C34" sqref="C34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5" width="11.57421875" style="2" customWidth="1"/>
    <col min="6" max="6" width="12.140625" style="2" bestFit="1" customWidth="1"/>
    <col min="7" max="7" width="11.57421875" style="2" bestFit="1" customWidth="1"/>
    <col min="8" max="8" width="10.140625" style="16" bestFit="1" customWidth="1"/>
    <col min="9" max="9" width="10.28125" style="1" bestFit="1" customWidth="1"/>
    <col min="10" max="10" width="11.140625" style="1" customWidth="1"/>
    <col min="11" max="11" width="11.57421875" style="1" bestFit="1" customWidth="1"/>
    <col min="12" max="14" width="10.28125" style="1" bestFit="1" customWidth="1"/>
    <col min="15" max="16384" width="9.140625" style="1" customWidth="1"/>
  </cols>
  <sheetData>
    <row r="1" spans="1:14" ht="30">
      <c r="A1" s="3"/>
      <c r="B1" s="15" t="s">
        <v>11</v>
      </c>
      <c r="C1" s="4" t="s">
        <v>0</v>
      </c>
      <c r="D1" s="4" t="s">
        <v>16</v>
      </c>
      <c r="E1" s="5" t="s">
        <v>17</v>
      </c>
      <c r="F1" s="4" t="s">
        <v>18</v>
      </c>
      <c r="G1" s="5" t="s">
        <v>19</v>
      </c>
      <c r="H1" s="16" t="s">
        <v>12</v>
      </c>
      <c r="I1" s="19" t="s">
        <v>20</v>
      </c>
      <c r="J1" s="19" t="s">
        <v>21</v>
      </c>
      <c r="K1" s="19" t="s">
        <v>22</v>
      </c>
      <c r="L1" s="19" t="s">
        <v>23</v>
      </c>
      <c r="M1" s="19" t="s">
        <v>24</v>
      </c>
      <c r="N1" s="1" t="s">
        <v>26</v>
      </c>
    </row>
    <row r="2" spans="1:14" ht="15.75">
      <c r="A2" s="6">
        <v>1</v>
      </c>
      <c r="B2" s="15">
        <v>0.5236111111111111</v>
      </c>
      <c r="C2" s="7">
        <v>-0.00924</v>
      </c>
      <c r="D2" s="7">
        <v>-40.20615</v>
      </c>
      <c r="E2" s="7">
        <v>-94.89519</v>
      </c>
      <c r="F2" s="7">
        <v>39.80548</v>
      </c>
      <c r="G2" s="8">
        <v>-95.34088</v>
      </c>
      <c r="H2" s="16">
        <v>39574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f>ABS(E2)-ABS(G2)</f>
        <v>-0.44568999999999903</v>
      </c>
    </row>
    <row r="3" spans="1:14" ht="15.75">
      <c r="A3" s="6">
        <v>2</v>
      </c>
      <c r="B3" s="15">
        <v>0.5284722222222222</v>
      </c>
      <c r="C3" s="7">
        <v>-0.00868</v>
      </c>
      <c r="D3" s="7">
        <v>-40.20568</v>
      </c>
      <c r="E3" s="7">
        <v>-94.89465</v>
      </c>
      <c r="F3" s="7">
        <v>39.80626</v>
      </c>
      <c r="G3" s="8">
        <v>-95.34013</v>
      </c>
      <c r="H3" s="16">
        <v>39574</v>
      </c>
      <c r="I3" s="2">
        <f>($C$2-C3)</f>
        <v>-0.0005599999999999997</v>
      </c>
      <c r="J3" s="2">
        <f>($D$2-D3)</f>
        <v>-0.00046999999999997044</v>
      </c>
      <c r="K3" s="2">
        <f>($E$2-E3)</f>
        <v>-0.0005400000000008731</v>
      </c>
      <c r="L3" s="2">
        <f>($F$2-F3)</f>
        <v>-0.0007799999999988927</v>
      </c>
      <c r="M3" s="2">
        <f>($G$2-G3)</f>
        <v>-0.0007499999999964757</v>
      </c>
      <c r="N3" s="2">
        <f aca="true" t="shared" si="0" ref="N3:N33">ABS(E3)-ABS(G3)</f>
        <v>-0.44548000000000343</v>
      </c>
    </row>
    <row r="4" spans="1:14" ht="15.75">
      <c r="A4" s="6">
        <v>3</v>
      </c>
      <c r="B4" s="15">
        <v>0.5326388888888889</v>
      </c>
      <c r="C4" s="7">
        <v>-0.00864</v>
      </c>
      <c r="D4" s="7">
        <v>-40.20551</v>
      </c>
      <c r="E4" s="7">
        <v>-94.89463</v>
      </c>
      <c r="F4" s="7">
        <v>39.80601</v>
      </c>
      <c r="G4" s="8">
        <v>-95.34045</v>
      </c>
      <c r="H4" s="16">
        <v>39574</v>
      </c>
      <c r="I4" s="2">
        <f aca="true" t="shared" si="1" ref="I4:I33">($C$2-C4)</f>
        <v>-0.0005999999999999998</v>
      </c>
      <c r="J4" s="2">
        <f aca="true" t="shared" si="2" ref="J4:J33">($D$2-D4)</f>
        <v>-0.0006400000000041928</v>
      </c>
      <c r="K4" s="2">
        <f aca="true" t="shared" si="3" ref="K4:K33">($E$2-E4)</f>
        <v>-0.0005599999999930105</v>
      </c>
      <c r="L4" s="2">
        <f aca="true" t="shared" si="4" ref="L4:L33">($F$2-F4)</f>
        <v>-0.000529999999997699</v>
      </c>
      <c r="M4" s="2">
        <f aca="true" t="shared" si="5" ref="M4:M33">($G$2-G4)</f>
        <v>-0.0004299999999943793</v>
      </c>
      <c r="N4" s="2">
        <f t="shared" si="0"/>
        <v>-0.44581999999999766</v>
      </c>
    </row>
    <row r="5" spans="1:14" ht="15.75">
      <c r="A5" s="6">
        <v>4</v>
      </c>
      <c r="B5" s="15">
        <v>0.5368055555555555</v>
      </c>
      <c r="C5" s="7">
        <v>-0.00891</v>
      </c>
      <c r="D5" s="7">
        <v>-40.2058</v>
      </c>
      <c r="E5" s="7">
        <v>-94.89461</v>
      </c>
      <c r="F5" s="7">
        <v>39.80581</v>
      </c>
      <c r="G5" s="8">
        <v>-95.34098</v>
      </c>
      <c r="H5" s="16">
        <v>39574</v>
      </c>
      <c r="I5" s="2">
        <f t="shared" si="1"/>
        <v>-0.00033000000000000043</v>
      </c>
      <c r="J5" s="2">
        <f t="shared" si="2"/>
        <v>-0.00034999999999740794</v>
      </c>
      <c r="K5" s="2">
        <f t="shared" si="3"/>
        <v>-0.0005799999999993588</v>
      </c>
      <c r="L5" s="2">
        <f t="shared" si="4"/>
        <v>-0.0003299999999981651</v>
      </c>
      <c r="M5" s="2">
        <f t="shared" si="5"/>
        <v>0.00010000000000331966</v>
      </c>
      <c r="N5" s="2">
        <f t="shared" si="0"/>
        <v>-0.4463700000000017</v>
      </c>
    </row>
    <row r="6" spans="1:14" ht="15.75">
      <c r="A6" s="6">
        <v>5</v>
      </c>
      <c r="B6" s="15">
        <v>0.5416666666666666</v>
      </c>
      <c r="C6" s="7">
        <v>-0.009</v>
      </c>
      <c r="D6" s="7">
        <v>-40.20587</v>
      </c>
      <c r="E6" s="7">
        <v>-94.89507</v>
      </c>
      <c r="F6" s="7">
        <v>39.8055</v>
      </c>
      <c r="G6" s="8">
        <v>-95.3413</v>
      </c>
      <c r="H6" s="16">
        <v>39574</v>
      </c>
      <c r="I6" s="2">
        <f t="shared" si="1"/>
        <v>-0.00024000000000000063</v>
      </c>
      <c r="J6" s="2">
        <f t="shared" si="2"/>
        <v>-0.0002800000000036107</v>
      </c>
      <c r="K6" s="2">
        <f t="shared" si="3"/>
        <v>-0.00011999999999545707</v>
      </c>
      <c r="L6" s="2">
        <f>($F$2-F6)</f>
        <v>-1.9999999999242846E-05</v>
      </c>
      <c r="M6" s="2">
        <f t="shared" si="5"/>
        <v>0.00042000000000541604</v>
      </c>
      <c r="N6" s="2">
        <f t="shared" si="0"/>
        <v>-0.4462299999999999</v>
      </c>
    </row>
    <row r="7" spans="1:14" ht="15.75">
      <c r="A7" s="6">
        <v>6</v>
      </c>
      <c r="B7" s="15">
        <v>0.5465277777777778</v>
      </c>
      <c r="C7" s="7">
        <v>-0.00884</v>
      </c>
      <c r="D7" s="7">
        <v>-40.20539</v>
      </c>
      <c r="E7" s="7">
        <v>-94.89518</v>
      </c>
      <c r="F7" s="7">
        <v>39.80591</v>
      </c>
      <c r="G7" s="8">
        <v>-95.34139</v>
      </c>
      <c r="H7" s="16">
        <v>39574</v>
      </c>
      <c r="I7" s="2">
        <f t="shared" si="1"/>
        <v>-0.0003999999999999993</v>
      </c>
      <c r="J7" s="2">
        <f t="shared" si="2"/>
        <v>-0.0007599999999996498</v>
      </c>
      <c r="K7" s="2">
        <f t="shared" si="3"/>
        <v>-1.0000000003174137E-05</v>
      </c>
      <c r="L7" s="2">
        <f t="shared" si="4"/>
        <v>-0.0004299999999943793</v>
      </c>
      <c r="M7" s="2">
        <f t="shared" si="5"/>
        <v>0.0005100000000055616</v>
      </c>
      <c r="N7" s="2">
        <f t="shared" si="0"/>
        <v>-0.44621000000000777</v>
      </c>
    </row>
    <row r="8" spans="1:14" ht="15.75">
      <c r="A8" s="6">
        <v>7</v>
      </c>
      <c r="B8" s="15">
        <v>0.5506944444444445</v>
      </c>
      <c r="C8" s="7">
        <v>-0.00879</v>
      </c>
      <c r="D8" s="7">
        <v>-40.20555</v>
      </c>
      <c r="E8" s="7">
        <v>-94.89487</v>
      </c>
      <c r="F8" s="7">
        <v>39.80603</v>
      </c>
      <c r="G8" s="8">
        <v>-95.34098</v>
      </c>
      <c r="H8" s="16">
        <v>39574</v>
      </c>
      <c r="I8" s="2">
        <f t="shared" si="1"/>
        <v>-0.00045000000000000075</v>
      </c>
      <c r="J8" s="2">
        <f t="shared" si="2"/>
        <v>-0.0005999999999986017</v>
      </c>
      <c r="K8" s="2">
        <f t="shared" si="3"/>
        <v>-0.0003200000000020964</v>
      </c>
      <c r="L8" s="2">
        <f t="shared" si="4"/>
        <v>-0.0005499999999969418</v>
      </c>
      <c r="M8" s="2">
        <f t="shared" si="5"/>
        <v>0.00010000000000331966</v>
      </c>
      <c r="N8" s="2">
        <f t="shared" si="0"/>
        <v>-0.44611000000000445</v>
      </c>
    </row>
    <row r="9" spans="1:14" ht="15.75">
      <c r="A9" s="6">
        <v>8</v>
      </c>
      <c r="B9" s="15">
        <v>0.5555555555555556</v>
      </c>
      <c r="C9" s="7">
        <v>-0.00875</v>
      </c>
      <c r="D9" s="7">
        <v>-40.20573</v>
      </c>
      <c r="E9" s="7">
        <v>-94.89403</v>
      </c>
      <c r="F9" s="7">
        <v>39.80679</v>
      </c>
      <c r="G9" s="8">
        <v>-95.34031</v>
      </c>
      <c r="H9" s="16">
        <v>39574</v>
      </c>
      <c r="I9" s="2">
        <f t="shared" si="1"/>
        <v>-0.0004899999999999991</v>
      </c>
      <c r="J9" s="2">
        <f t="shared" si="2"/>
        <v>-0.0004199999999983106</v>
      </c>
      <c r="K9" s="2">
        <f t="shared" si="3"/>
        <v>-0.0011599999999987176</v>
      </c>
      <c r="L9" s="2">
        <f t="shared" si="4"/>
        <v>-0.0013099999999965917</v>
      </c>
      <c r="M9" s="2">
        <f t="shared" si="5"/>
        <v>-0.0005699999999961847</v>
      </c>
      <c r="N9" s="2">
        <f t="shared" si="0"/>
        <v>-0.44628000000000156</v>
      </c>
    </row>
    <row r="10" spans="1:14" ht="15.75">
      <c r="A10" s="6">
        <v>9</v>
      </c>
      <c r="B10" s="15">
        <v>0.5618055555555556</v>
      </c>
      <c r="C10" s="7">
        <v>-0.00682</v>
      </c>
      <c r="D10" s="7">
        <v>-40.20319</v>
      </c>
      <c r="E10" s="7">
        <v>-94.8943</v>
      </c>
      <c r="F10" s="7">
        <v>39.80836</v>
      </c>
      <c r="G10" s="8">
        <v>-95.33935</v>
      </c>
      <c r="H10" s="16">
        <v>39574</v>
      </c>
      <c r="I10" s="2">
        <f t="shared" si="1"/>
        <v>-0.0024200000000000003</v>
      </c>
      <c r="J10" s="2">
        <f t="shared" si="2"/>
        <v>-0.002960000000001628</v>
      </c>
      <c r="K10" s="2">
        <f t="shared" si="3"/>
        <v>-0.0008899999999982811</v>
      </c>
      <c r="L10" s="2">
        <f t="shared" si="4"/>
        <v>-0.002879999999997551</v>
      </c>
      <c r="M10" s="2">
        <f t="shared" si="5"/>
        <v>-0.0015300000000024738</v>
      </c>
      <c r="N10" s="2">
        <f t="shared" si="0"/>
        <v>-0.44504999999999484</v>
      </c>
    </row>
    <row r="11" spans="1:14" ht="15.75">
      <c r="A11" s="6">
        <v>10</v>
      </c>
      <c r="B11" s="15">
        <v>0.5659722222222222</v>
      </c>
      <c r="C11" s="7">
        <v>-0.00671</v>
      </c>
      <c r="D11" s="7">
        <v>-40.20296</v>
      </c>
      <c r="E11" s="7">
        <v>-94.89409</v>
      </c>
      <c r="F11" s="7">
        <v>39.80833</v>
      </c>
      <c r="G11" s="8">
        <v>-95.3393</v>
      </c>
      <c r="H11" s="16">
        <v>39574</v>
      </c>
      <c r="I11" s="2">
        <f t="shared" si="1"/>
        <v>-0.00253</v>
      </c>
      <c r="J11" s="2">
        <f t="shared" si="2"/>
        <v>-0.003190000000003579</v>
      </c>
      <c r="K11" s="2">
        <f t="shared" si="3"/>
        <v>-0.0010999999999938836</v>
      </c>
      <c r="L11" s="2">
        <f t="shared" si="4"/>
        <v>-0.002849999999995134</v>
      </c>
      <c r="M11" s="2">
        <f t="shared" si="5"/>
        <v>-0.0015800000000041337</v>
      </c>
      <c r="N11" s="2">
        <f t="shared" si="0"/>
        <v>-0.4452099999999888</v>
      </c>
    </row>
    <row r="12" spans="1:14" ht="15.75">
      <c r="A12" s="6">
        <v>11</v>
      </c>
      <c r="B12" s="15">
        <v>0.5708333333333333</v>
      </c>
      <c r="C12" s="7">
        <v>-0.00599</v>
      </c>
      <c r="D12" s="7">
        <v>-40.20217</v>
      </c>
      <c r="E12" s="7">
        <v>-94.8938</v>
      </c>
      <c r="F12" s="7">
        <v>39.80927</v>
      </c>
      <c r="G12" s="8">
        <v>-95.33869</v>
      </c>
      <c r="H12" s="16">
        <v>39574</v>
      </c>
      <c r="I12" s="2">
        <f t="shared" si="1"/>
        <v>-0.0032500000000000003</v>
      </c>
      <c r="J12" s="2">
        <f t="shared" si="2"/>
        <v>-0.00397999999999854</v>
      </c>
      <c r="K12" s="2">
        <f t="shared" si="3"/>
        <v>-0.0013900000000006685</v>
      </c>
      <c r="L12" s="2">
        <f>($F$2-F12)</f>
        <v>-0.003789999999995075</v>
      </c>
      <c r="M12" s="2">
        <f t="shared" si="5"/>
        <v>-0.002189999999998804</v>
      </c>
      <c r="N12" s="2">
        <f t="shared" si="0"/>
        <v>-0.4448900000000009</v>
      </c>
    </row>
    <row r="13" spans="1:14" ht="15.75">
      <c r="A13" s="6">
        <v>12</v>
      </c>
      <c r="B13" s="15">
        <v>0.5756944444444444</v>
      </c>
      <c r="C13" s="7">
        <v>-0.00703</v>
      </c>
      <c r="D13" s="7">
        <v>-40.20363</v>
      </c>
      <c r="E13" s="7">
        <v>-94.89351</v>
      </c>
      <c r="F13" s="7">
        <v>39.80799</v>
      </c>
      <c r="G13" s="8">
        <v>-95.33933</v>
      </c>
      <c r="H13" s="16">
        <v>39574</v>
      </c>
      <c r="I13" s="2">
        <f t="shared" si="1"/>
        <v>-0.00221</v>
      </c>
      <c r="J13" s="2">
        <f t="shared" si="2"/>
        <v>-0.0025200000000040745</v>
      </c>
      <c r="K13" s="2">
        <f t="shared" si="3"/>
        <v>-0.0016799999999932425</v>
      </c>
      <c r="L13" s="2">
        <f t="shared" si="4"/>
        <v>-0.002509999999993795</v>
      </c>
      <c r="M13" s="2">
        <f t="shared" si="5"/>
        <v>-0.0015499999999946112</v>
      </c>
      <c r="N13" s="2">
        <f t="shared" si="0"/>
        <v>-0.44581999999999766</v>
      </c>
    </row>
    <row r="14" spans="1:14" ht="15.75">
      <c r="A14" s="6">
        <v>13</v>
      </c>
      <c r="B14" s="15">
        <v>0.579861111111111</v>
      </c>
      <c r="C14" s="7">
        <v>-0.00657</v>
      </c>
      <c r="D14" s="7">
        <v>-40.20304</v>
      </c>
      <c r="E14" s="7">
        <v>-94.89356</v>
      </c>
      <c r="F14" s="7">
        <v>39.80858</v>
      </c>
      <c r="G14" s="8">
        <v>-95.33903</v>
      </c>
      <c r="H14" s="16">
        <v>39574</v>
      </c>
      <c r="I14" s="2">
        <f t="shared" si="1"/>
        <v>-0.0026699999999999996</v>
      </c>
      <c r="J14" s="2">
        <f t="shared" si="2"/>
        <v>-0.003109999999999502</v>
      </c>
      <c r="K14" s="2">
        <f t="shared" si="3"/>
        <v>-0.0016300000000057935</v>
      </c>
      <c r="L14" s="2">
        <f t="shared" si="4"/>
        <v>-0.003099999999996328</v>
      </c>
      <c r="M14" s="2">
        <f t="shared" si="5"/>
        <v>-0.0018500000000045702</v>
      </c>
      <c r="N14" s="2">
        <f t="shared" si="0"/>
        <v>-0.44547000000000025</v>
      </c>
    </row>
    <row r="15" spans="1:14" ht="15.75">
      <c r="A15" s="6">
        <v>14</v>
      </c>
      <c r="B15" s="15">
        <v>0.5847222222222223</v>
      </c>
      <c r="C15" s="7">
        <v>-0.00475</v>
      </c>
      <c r="D15" s="7">
        <v>-40.20068</v>
      </c>
      <c r="E15" s="7">
        <v>-94.89322</v>
      </c>
      <c r="F15" s="7">
        <v>39.81081</v>
      </c>
      <c r="G15" s="8">
        <v>-95.33766</v>
      </c>
      <c r="H15" s="16">
        <v>39574</v>
      </c>
      <c r="I15" s="2">
        <f t="shared" si="1"/>
        <v>-0.00449</v>
      </c>
      <c r="J15" s="2">
        <f t="shared" si="2"/>
        <v>-0.005470000000002528</v>
      </c>
      <c r="K15" s="2">
        <f t="shared" si="3"/>
        <v>-0.0019700000000000273</v>
      </c>
      <c r="L15" s="2">
        <f t="shared" si="4"/>
        <v>-0.005329999999993618</v>
      </c>
      <c r="M15" s="2">
        <f t="shared" si="5"/>
        <v>-0.0032199999999988904</v>
      </c>
      <c r="N15" s="2">
        <f t="shared" si="0"/>
        <v>-0.44444000000000017</v>
      </c>
    </row>
    <row r="16" spans="1:14" ht="15.75">
      <c r="A16" s="6">
        <v>15</v>
      </c>
      <c r="B16" s="15">
        <v>0.5895833333333333</v>
      </c>
      <c r="C16" s="7">
        <v>-0.0043</v>
      </c>
      <c r="D16" s="7">
        <v>-40.20013</v>
      </c>
      <c r="E16" s="7">
        <v>-94.89317</v>
      </c>
      <c r="F16" s="7">
        <v>39.81135</v>
      </c>
      <c r="G16" s="8">
        <v>-95.33748</v>
      </c>
      <c r="H16" s="16">
        <v>39574</v>
      </c>
      <c r="I16" s="2">
        <f t="shared" si="1"/>
        <v>-0.00494</v>
      </c>
      <c r="J16" s="2">
        <f t="shared" si="2"/>
        <v>-0.00601999999999947</v>
      </c>
      <c r="K16" s="2">
        <f t="shared" si="3"/>
        <v>-0.002020000000001687</v>
      </c>
      <c r="L16" s="2">
        <f t="shared" si="4"/>
        <v>-0.005869999999994491</v>
      </c>
      <c r="M16" s="2">
        <f t="shared" si="5"/>
        <v>-0.0033999999999991815</v>
      </c>
      <c r="N16" s="2">
        <f t="shared" si="0"/>
        <v>-0.44431000000000154</v>
      </c>
    </row>
    <row r="17" spans="1:14" ht="15.75">
      <c r="A17" s="6">
        <v>20</v>
      </c>
      <c r="B17" s="15">
        <v>0.59375</v>
      </c>
      <c r="C17" s="7">
        <v>0.03742</v>
      </c>
      <c r="D17" s="7">
        <v>-40.21368</v>
      </c>
      <c r="E17" s="7">
        <v>-94.89191</v>
      </c>
      <c r="F17" s="7">
        <v>39.87219</v>
      </c>
      <c r="G17" s="8">
        <v>-95.31346</v>
      </c>
      <c r="H17" s="16">
        <v>39574</v>
      </c>
      <c r="I17" s="2">
        <f t="shared" si="1"/>
        <v>-0.04666</v>
      </c>
      <c r="J17" s="2">
        <f t="shared" si="2"/>
        <v>0.007529999999995596</v>
      </c>
      <c r="K17" s="2">
        <f t="shared" si="3"/>
        <v>-0.0032800000000037244</v>
      </c>
      <c r="L17" s="2">
        <f t="shared" si="4"/>
        <v>-0.06671000000000049</v>
      </c>
      <c r="M17" s="2">
        <f t="shared" si="5"/>
        <v>-0.02741999999999223</v>
      </c>
      <c r="N17" s="2">
        <f t="shared" si="0"/>
        <v>-0.4215500000000105</v>
      </c>
    </row>
    <row r="18" spans="1:14" ht="15.75">
      <c r="A18" s="6">
        <v>25</v>
      </c>
      <c r="B18" s="15">
        <v>0.5993055555555555</v>
      </c>
      <c r="C18" s="7">
        <v>0.01232</v>
      </c>
      <c r="D18" s="7">
        <v>-40.18742</v>
      </c>
      <c r="E18" s="7">
        <v>-94.89257</v>
      </c>
      <c r="F18" s="7">
        <v>39.83303</v>
      </c>
      <c r="G18" s="8">
        <v>-95.32795</v>
      </c>
      <c r="H18" s="16">
        <v>39574</v>
      </c>
      <c r="I18" s="2">
        <f t="shared" si="1"/>
        <v>-0.02156</v>
      </c>
      <c r="J18" s="2">
        <f t="shared" si="2"/>
        <v>-0.018729999999997915</v>
      </c>
      <c r="K18" s="2">
        <f t="shared" si="3"/>
        <v>-0.0026199999999931833</v>
      </c>
      <c r="L18" s="2">
        <f t="shared" si="4"/>
        <v>-0.027549999999997965</v>
      </c>
      <c r="M18" s="2">
        <f t="shared" si="5"/>
        <v>-0.012929999999997221</v>
      </c>
      <c r="N18" s="2">
        <f t="shared" si="0"/>
        <v>-0.435379999999995</v>
      </c>
    </row>
    <row r="19" spans="1:14" ht="15.75">
      <c r="A19" s="6">
        <v>30</v>
      </c>
      <c r="B19" s="15">
        <v>0.6041666666666666</v>
      </c>
      <c r="C19" s="7">
        <v>0.00817</v>
      </c>
      <c r="D19" s="7">
        <v>-40.1905</v>
      </c>
      <c r="E19" s="7">
        <v>-94.89277</v>
      </c>
      <c r="F19" s="7">
        <v>39.82751</v>
      </c>
      <c r="G19" s="8">
        <v>-95.33022</v>
      </c>
      <c r="H19" s="16">
        <v>39574</v>
      </c>
      <c r="I19" s="2">
        <f t="shared" si="1"/>
        <v>-0.017410000000000002</v>
      </c>
      <c r="J19" s="2">
        <f t="shared" si="2"/>
        <v>-0.01565000000000083</v>
      </c>
      <c r="K19" s="2">
        <f t="shared" si="3"/>
        <v>-0.002420000000000755</v>
      </c>
      <c r="L19" s="2">
        <f t="shared" si="4"/>
        <v>-0.022029999999993777</v>
      </c>
      <c r="M19" s="2">
        <f t="shared" si="5"/>
        <v>-0.010660000000001446</v>
      </c>
      <c r="N19" s="2">
        <f t="shared" si="0"/>
        <v>-0.43744999999999834</v>
      </c>
    </row>
    <row r="20" spans="1:14" ht="15.75">
      <c r="A20" s="6">
        <v>35</v>
      </c>
      <c r="B20" s="15">
        <v>0.6083333333333333</v>
      </c>
      <c r="C20" s="7">
        <v>0.00537</v>
      </c>
      <c r="D20" s="7">
        <v>-40.19197</v>
      </c>
      <c r="E20" s="7">
        <v>-94.89289</v>
      </c>
      <c r="F20" s="7">
        <v>39.82377</v>
      </c>
      <c r="G20" s="8">
        <v>-95.33196</v>
      </c>
      <c r="H20" s="16">
        <v>39574</v>
      </c>
      <c r="I20" s="2">
        <f>($C$2-C20)</f>
        <v>-0.01461</v>
      </c>
      <c r="J20" s="2">
        <f t="shared" si="2"/>
        <v>-0.01418000000000319</v>
      </c>
      <c r="K20" s="2">
        <f t="shared" si="3"/>
        <v>-0.002300000000005298</v>
      </c>
      <c r="L20" s="2">
        <f t="shared" si="4"/>
        <v>-0.01829000000000036</v>
      </c>
      <c r="M20" s="2">
        <f t="shared" si="5"/>
        <v>-0.00892000000000337</v>
      </c>
      <c r="N20" s="2">
        <f t="shared" si="0"/>
        <v>-0.43907000000000096</v>
      </c>
    </row>
    <row r="21" spans="1:14" ht="15.75">
      <c r="A21" s="6">
        <v>40</v>
      </c>
      <c r="B21" s="15">
        <v>0.6131944444444445</v>
      </c>
      <c r="C21" s="7">
        <v>-0.00241</v>
      </c>
      <c r="D21" s="7">
        <v>-40.19845</v>
      </c>
      <c r="E21" s="7">
        <v>-94.89337</v>
      </c>
      <c r="F21" s="7">
        <v>39.81319</v>
      </c>
      <c r="G21" s="8">
        <v>-95.33747</v>
      </c>
      <c r="H21" s="16">
        <v>39574</v>
      </c>
      <c r="I21" s="2">
        <f t="shared" si="1"/>
        <v>-0.00683</v>
      </c>
      <c r="J21" s="2">
        <f t="shared" si="2"/>
        <v>-0.007699999999999818</v>
      </c>
      <c r="K21" s="2">
        <f t="shared" si="3"/>
        <v>-0.0018199999999950478</v>
      </c>
      <c r="L21" s="2">
        <f t="shared" si="4"/>
        <v>-0.007709999999995887</v>
      </c>
      <c r="M21" s="2">
        <f t="shared" si="5"/>
        <v>-0.0034100000000023556</v>
      </c>
      <c r="N21" s="2">
        <f t="shared" si="0"/>
        <v>-0.4440999999999917</v>
      </c>
    </row>
    <row r="22" spans="1:14" ht="15.75">
      <c r="A22" s="6">
        <v>45</v>
      </c>
      <c r="B22" s="15">
        <v>0.6194444444444445</v>
      </c>
      <c r="C22" s="7">
        <v>-0.00264</v>
      </c>
      <c r="D22" s="7">
        <v>-40.19855</v>
      </c>
      <c r="E22" s="7">
        <v>-94.8937</v>
      </c>
      <c r="F22" s="7">
        <v>39.81316</v>
      </c>
      <c r="G22" s="8">
        <v>-95.33767</v>
      </c>
      <c r="H22" s="16">
        <v>39574</v>
      </c>
      <c r="I22" s="2">
        <f t="shared" si="1"/>
        <v>-0.0066</v>
      </c>
      <c r="J22" s="2">
        <f t="shared" si="2"/>
        <v>-0.007600000000003604</v>
      </c>
      <c r="K22" s="2">
        <f t="shared" si="3"/>
        <v>-0.0014900000000039881</v>
      </c>
      <c r="L22" s="2">
        <f t="shared" si="4"/>
        <v>-0.007680000000000575</v>
      </c>
      <c r="M22" s="2">
        <f t="shared" si="5"/>
        <v>-0.0032099999999957163</v>
      </c>
      <c r="N22" s="2">
        <f t="shared" si="0"/>
        <v>-0.4439700000000073</v>
      </c>
    </row>
    <row r="23" spans="1:14" ht="15.75">
      <c r="A23" s="6">
        <v>50</v>
      </c>
      <c r="B23" s="15">
        <v>0.6243055555555556</v>
      </c>
      <c r="C23" s="7">
        <v>-0.00601</v>
      </c>
      <c r="D23" s="7">
        <v>-40.2028</v>
      </c>
      <c r="E23" s="7">
        <v>-94.89396</v>
      </c>
      <c r="F23" s="7">
        <v>39.80912</v>
      </c>
      <c r="G23" s="8">
        <v>-95.33997</v>
      </c>
      <c r="H23" s="16">
        <v>39574</v>
      </c>
      <c r="I23" s="2">
        <f t="shared" si="1"/>
        <v>-0.0032300000000000002</v>
      </c>
      <c r="J23" s="2">
        <f t="shared" si="2"/>
        <v>-0.0033499999999975216</v>
      </c>
      <c r="K23" s="2">
        <f t="shared" si="3"/>
        <v>-0.0012299999999925149</v>
      </c>
      <c r="L23" s="2">
        <f t="shared" si="4"/>
        <v>-0.003639999999997201</v>
      </c>
      <c r="M23" s="2">
        <f t="shared" si="5"/>
        <v>-0.0009100000000046293</v>
      </c>
      <c r="N23" s="2">
        <f t="shared" si="0"/>
        <v>-0.4460099999999869</v>
      </c>
    </row>
    <row r="24" spans="1:14" ht="15.75">
      <c r="A24" s="6">
        <v>55</v>
      </c>
      <c r="B24" s="15">
        <v>0.63125</v>
      </c>
      <c r="C24" s="7">
        <v>-0.00781</v>
      </c>
      <c r="D24" s="7">
        <v>-40.2051</v>
      </c>
      <c r="E24" s="7">
        <v>-94.89427</v>
      </c>
      <c r="F24" s="7">
        <v>39.80654</v>
      </c>
      <c r="G24" s="8">
        <v>-95.34146</v>
      </c>
      <c r="H24" s="16">
        <v>39574</v>
      </c>
      <c r="I24" s="2">
        <f t="shared" si="1"/>
        <v>-0.0014299999999999998</v>
      </c>
      <c r="J24" s="2">
        <f t="shared" si="2"/>
        <v>-0.0010499999999993292</v>
      </c>
      <c r="K24" s="2">
        <f t="shared" si="3"/>
        <v>-0.0009199999999935926</v>
      </c>
      <c r="L24" s="2">
        <f t="shared" si="4"/>
        <v>-0.001059999999995398</v>
      </c>
      <c r="M24" s="2">
        <f t="shared" si="5"/>
        <v>0.0005799999999993588</v>
      </c>
      <c r="N24" s="2">
        <f t="shared" si="0"/>
        <v>-0.447189999999992</v>
      </c>
    </row>
    <row r="25" spans="1:14" ht="15.75">
      <c r="A25" s="6">
        <v>60</v>
      </c>
      <c r="B25" s="15">
        <v>0.6361111111111112</v>
      </c>
      <c r="C25" s="7">
        <v>-0.00534</v>
      </c>
      <c r="D25" s="7">
        <v>-40.20196</v>
      </c>
      <c r="E25" s="7">
        <v>-94.89411</v>
      </c>
      <c r="F25" s="7">
        <v>39.80961</v>
      </c>
      <c r="G25" s="8">
        <v>-95.33987</v>
      </c>
      <c r="H25" s="16">
        <v>39574</v>
      </c>
      <c r="I25" s="2">
        <f t="shared" si="1"/>
        <v>-0.0039</v>
      </c>
      <c r="J25" s="2">
        <f t="shared" si="2"/>
        <v>-0.004190000000001248</v>
      </c>
      <c r="K25" s="2">
        <f t="shared" si="3"/>
        <v>-0.0010800000000017462</v>
      </c>
      <c r="L25" s="2">
        <f t="shared" si="4"/>
        <v>-0.004129999999996414</v>
      </c>
      <c r="M25" s="2">
        <f t="shared" si="5"/>
        <v>-0.0010099999999937381</v>
      </c>
      <c r="N25" s="2">
        <f t="shared" si="0"/>
        <v>-0.44576000000000704</v>
      </c>
    </row>
    <row r="26" spans="1:14" ht="15.75">
      <c r="A26" s="6">
        <v>65</v>
      </c>
      <c r="B26" s="15">
        <v>0.6402777777777778</v>
      </c>
      <c r="C26" s="7">
        <v>-0.00602</v>
      </c>
      <c r="D26" s="7">
        <v>-40.20275</v>
      </c>
      <c r="E26" s="7">
        <v>-94.89416</v>
      </c>
      <c r="F26" s="7">
        <v>39.80872</v>
      </c>
      <c r="G26" s="8">
        <v>-95.34037</v>
      </c>
      <c r="H26" s="16">
        <v>39574</v>
      </c>
      <c r="I26" s="2">
        <f t="shared" si="1"/>
        <v>-0.0032199999999999998</v>
      </c>
      <c r="J26" s="2">
        <f t="shared" si="2"/>
        <v>-0.0033999999999991815</v>
      </c>
      <c r="K26" s="2">
        <f t="shared" si="3"/>
        <v>-0.0010300000000000864</v>
      </c>
      <c r="L26" s="2">
        <f t="shared" si="4"/>
        <v>-0.0032399999999981333</v>
      </c>
      <c r="M26" s="2">
        <f t="shared" si="5"/>
        <v>-0.0005100000000055616</v>
      </c>
      <c r="N26" s="2">
        <f t="shared" si="0"/>
        <v>-0.44620999999999356</v>
      </c>
    </row>
    <row r="27" spans="1:14" ht="15.75">
      <c r="A27" s="6">
        <v>70</v>
      </c>
      <c r="B27" s="15">
        <v>0.6451388888888888</v>
      </c>
      <c r="C27" s="7">
        <v>-0.00764</v>
      </c>
      <c r="D27" s="7">
        <v>-40.20561</v>
      </c>
      <c r="E27" s="7">
        <v>-94.89467</v>
      </c>
      <c r="F27" s="7">
        <v>39.80687</v>
      </c>
      <c r="G27" s="8">
        <v>-95.342</v>
      </c>
      <c r="H27" s="16">
        <v>39574</v>
      </c>
      <c r="I27" s="2">
        <f t="shared" si="1"/>
        <v>-0.0015999999999999999</v>
      </c>
      <c r="J27" s="2">
        <f t="shared" si="2"/>
        <v>-0.0005400000000008731</v>
      </c>
      <c r="K27" s="2">
        <f t="shared" si="3"/>
        <v>-0.0005199999999945248</v>
      </c>
      <c r="L27" s="2">
        <f t="shared" si="4"/>
        <v>-0.0013900000000006685</v>
      </c>
      <c r="M27" s="2">
        <f t="shared" si="5"/>
        <v>0.001120000000000232</v>
      </c>
      <c r="N27" s="2">
        <f t="shared" si="0"/>
        <v>-0.4473299999999938</v>
      </c>
    </row>
    <row r="28" spans="1:14" ht="15.75">
      <c r="A28" s="6">
        <v>75</v>
      </c>
      <c r="B28" s="15">
        <v>0.6527777777777778</v>
      </c>
      <c r="C28" s="7">
        <v>-0.01828</v>
      </c>
      <c r="D28" s="7">
        <v>-40.22019</v>
      </c>
      <c r="E28" s="7">
        <v>-94.92389</v>
      </c>
      <c r="F28" s="7">
        <v>39.79255</v>
      </c>
      <c r="G28" s="8">
        <v>-95.37927</v>
      </c>
      <c r="H28" s="16">
        <v>39574</v>
      </c>
      <c r="I28" s="2">
        <f t="shared" si="1"/>
        <v>0.009040000000000001</v>
      </c>
      <c r="J28" s="2">
        <f t="shared" si="2"/>
        <v>0.014040000000001385</v>
      </c>
      <c r="K28" s="2">
        <f t="shared" si="3"/>
        <v>0.028700000000000614</v>
      </c>
      <c r="L28" s="2">
        <f t="shared" si="4"/>
        <v>0.012930000000004327</v>
      </c>
      <c r="M28" s="2">
        <f t="shared" si="5"/>
        <v>0.03839000000000681</v>
      </c>
      <c r="N28" s="2">
        <f t="shared" si="0"/>
        <v>-0.4553800000000052</v>
      </c>
    </row>
    <row r="29" spans="1:14" ht="15.75">
      <c r="A29" s="6">
        <v>80</v>
      </c>
      <c r="B29" s="15">
        <v>0.6576388888888889</v>
      </c>
      <c r="C29" s="7">
        <v>-0.01648</v>
      </c>
      <c r="D29" s="7">
        <v>-40.21816</v>
      </c>
      <c r="E29" s="7">
        <v>-94.92018</v>
      </c>
      <c r="F29" s="7">
        <v>39.79474</v>
      </c>
      <c r="G29" s="8">
        <v>-95.37455</v>
      </c>
      <c r="H29" s="16">
        <v>39574</v>
      </c>
      <c r="I29" s="2">
        <f t="shared" si="1"/>
        <v>0.007240000000000002</v>
      </c>
      <c r="J29" s="2">
        <f t="shared" si="2"/>
        <v>0.012009999999996523</v>
      </c>
      <c r="K29" s="2">
        <f t="shared" si="3"/>
        <v>0.02499000000000251</v>
      </c>
      <c r="L29" s="2">
        <f t="shared" si="4"/>
        <v>0.010740000000005523</v>
      </c>
      <c r="M29" s="2">
        <f t="shared" si="5"/>
        <v>0.033670000000000755</v>
      </c>
      <c r="N29" s="2">
        <f t="shared" si="0"/>
        <v>-0.4543699999999973</v>
      </c>
    </row>
    <row r="30" spans="1:14" ht="15.75">
      <c r="A30" s="6">
        <v>85</v>
      </c>
      <c r="B30" s="15">
        <v>0.6625</v>
      </c>
      <c r="C30" s="7">
        <v>-0.02126</v>
      </c>
      <c r="D30" s="7">
        <v>-40.22438</v>
      </c>
      <c r="E30" s="7">
        <v>-94.92939</v>
      </c>
      <c r="F30" s="7">
        <v>39.78854</v>
      </c>
      <c r="G30" s="8">
        <v>-95.38691</v>
      </c>
      <c r="H30" s="16">
        <v>39574</v>
      </c>
      <c r="I30" s="2">
        <f t="shared" si="1"/>
        <v>0.012020000000000001</v>
      </c>
      <c r="J30" s="2">
        <f t="shared" si="2"/>
        <v>0.018229999999995528</v>
      </c>
      <c r="K30" s="2">
        <f t="shared" si="3"/>
        <v>0.034199999999998454</v>
      </c>
      <c r="L30" s="2">
        <f t="shared" si="4"/>
        <v>0.016940000000005284</v>
      </c>
      <c r="M30" s="2">
        <f t="shared" si="5"/>
        <v>0.04603000000000179</v>
      </c>
      <c r="N30" s="2">
        <f t="shared" si="0"/>
        <v>-0.45752000000000237</v>
      </c>
    </row>
    <row r="31" spans="1:14" ht="15.75">
      <c r="A31" s="6">
        <v>90</v>
      </c>
      <c r="B31" s="15">
        <v>0.6680555555555556</v>
      </c>
      <c r="C31" s="7">
        <v>-0.01837</v>
      </c>
      <c r="D31" s="7">
        <v>-40.22048</v>
      </c>
      <c r="E31" s="7">
        <v>-94.92397</v>
      </c>
      <c r="F31" s="7">
        <v>39.79235</v>
      </c>
      <c r="G31" s="8">
        <v>-95.37973</v>
      </c>
      <c r="H31" s="16">
        <v>39574</v>
      </c>
      <c r="I31" s="2">
        <f t="shared" si="1"/>
        <v>0.009130000000000001</v>
      </c>
      <c r="J31" s="2">
        <f t="shared" si="2"/>
        <v>0.014330000000001064</v>
      </c>
      <c r="K31" s="2">
        <f t="shared" si="3"/>
        <v>0.028779999999997585</v>
      </c>
      <c r="L31" s="2">
        <f t="shared" si="4"/>
        <v>0.01313000000000386</v>
      </c>
      <c r="M31" s="2">
        <f t="shared" si="5"/>
        <v>0.0388499999999965</v>
      </c>
      <c r="N31" s="2">
        <f t="shared" si="0"/>
        <v>-0.45575999999999794</v>
      </c>
    </row>
    <row r="32" spans="1:14" ht="15.75">
      <c r="A32" s="6">
        <v>95</v>
      </c>
      <c r="B32" s="15">
        <v>0.675</v>
      </c>
      <c r="C32" s="7">
        <v>-0.04278</v>
      </c>
      <c r="D32" s="7">
        <v>-40.25447</v>
      </c>
      <c r="E32" s="7">
        <v>-94.97496</v>
      </c>
      <c r="F32" s="7">
        <v>39.76113</v>
      </c>
      <c r="G32" s="8">
        <v>-95.44636</v>
      </c>
      <c r="H32" s="16">
        <v>39574</v>
      </c>
      <c r="I32" s="2">
        <f t="shared" si="1"/>
        <v>0.03354</v>
      </c>
      <c r="J32" s="2">
        <f t="shared" si="2"/>
        <v>0.04831999999999681</v>
      </c>
      <c r="K32" s="2">
        <f t="shared" si="3"/>
        <v>0.07976999999999634</v>
      </c>
      <c r="L32" s="2">
        <f t="shared" si="4"/>
        <v>0.044350000000001444</v>
      </c>
      <c r="M32" s="2">
        <f t="shared" si="5"/>
        <v>0.10548000000000002</v>
      </c>
      <c r="N32" s="2">
        <f t="shared" si="0"/>
        <v>-0.4714000000000027</v>
      </c>
    </row>
    <row r="33" spans="1:14" ht="16.5" thickBot="1">
      <c r="A33" s="6">
        <v>100</v>
      </c>
      <c r="B33" s="15">
        <v>0.32083333333333336</v>
      </c>
      <c r="C33" s="7">
        <v>-0.04052</v>
      </c>
      <c r="D33" s="7">
        <v>-40.25078</v>
      </c>
      <c r="E33" s="7">
        <v>-94.99003</v>
      </c>
      <c r="F33" s="7">
        <v>39.76344</v>
      </c>
      <c r="G33" s="8">
        <v>-95.46141</v>
      </c>
      <c r="H33" s="16">
        <v>39575</v>
      </c>
      <c r="I33" s="2">
        <f t="shared" si="1"/>
        <v>0.03128</v>
      </c>
      <c r="J33" s="2">
        <f t="shared" si="2"/>
        <v>0.04462999999999795</v>
      </c>
      <c r="K33" s="2">
        <f t="shared" si="3"/>
        <v>0.09484000000000492</v>
      </c>
      <c r="L33" s="2">
        <f t="shared" si="4"/>
        <v>0.04204000000000008</v>
      </c>
      <c r="M33" s="2">
        <f t="shared" si="5"/>
        <v>0.12053000000000225</v>
      </c>
      <c r="N33" s="2">
        <f t="shared" si="0"/>
        <v>-0.47137999999999636</v>
      </c>
    </row>
    <row r="34" spans="1:14" ht="16.5" thickBot="1">
      <c r="A34" s="9" t="s">
        <v>8</v>
      </c>
      <c r="B34" s="17"/>
      <c r="C34" s="10">
        <f>AVERAGE(C2:C33)</f>
        <v>-0.007665624999999999</v>
      </c>
      <c r="D34" s="10">
        <f>AVERAGE(D2:D33)</f>
        <v>-40.2077728125</v>
      </c>
      <c r="E34" s="10">
        <f>AVERAGE(E2:E33)</f>
        <v>-94.90327125</v>
      </c>
      <c r="F34" s="10">
        <f>AVERAGE(F2:F33)</f>
        <v>39.807154374999996</v>
      </c>
      <c r="G34" s="11">
        <f>AVERAGE(G2:G33)</f>
        <v>-95.3502465625</v>
      </c>
      <c r="H34" s="16" t="s">
        <v>25</v>
      </c>
      <c r="I34" s="18">
        <f>SQRT(SUMSQ(I2:I33)/COUNTA(I2:I33))</f>
        <v>0.013504119973178555</v>
      </c>
      <c r="J34" s="18">
        <f>SQRT(SUMSQ(J2:J33)/COUNTA(J2:J33))</f>
        <v>0.014072248287852989</v>
      </c>
      <c r="K34" s="18">
        <f>SQRT(SUMSQ(K2:K33)/COUNTA(K2:K33))</f>
        <v>0.024278935443095666</v>
      </c>
      <c r="L34" s="18">
        <f>SQRT(SUMSQ(L2:L33)/COUNTA(L2:L33))</f>
        <v>0.018354405125200805</v>
      </c>
      <c r="M34" s="18">
        <f>SQRT(SUMSQ(M2:M33)/COUNTA(M2:M33))</f>
        <v>0.03214510358320562</v>
      </c>
      <c r="N34" s="1" t="s">
        <v>2</v>
      </c>
    </row>
    <row r="35" spans="1:14" ht="16.5" thickBot="1">
      <c r="A35" s="9" t="s">
        <v>9</v>
      </c>
      <c r="B35" s="17"/>
      <c r="C35" s="10">
        <f>MAX(C2:C33)-MIN(C2:C33)</f>
        <v>0.0802</v>
      </c>
      <c r="D35" s="10">
        <f>MAX(D2:D33)-MIN(D2:D33)</f>
        <v>0.06704999999999472</v>
      </c>
      <c r="E35" s="10">
        <f>MAX(E2:E33)-MIN(E2:E33)</f>
        <v>0.09812000000000864</v>
      </c>
      <c r="F35" s="10">
        <f>MAX(F2:F33)-MIN(F2:F33)</f>
        <v>0.11106000000000193</v>
      </c>
      <c r="G35" s="11">
        <f>MAX(G2:G33)-MIN(G2:G33)</f>
        <v>0.14794999999999447</v>
      </c>
      <c r="N35" s="1">
        <f>MAX(N2:N33)-MIN(N2:N33)</f>
        <v>0.04984999999999218</v>
      </c>
    </row>
    <row r="36" spans="1:14" ht="16.5" thickBot="1">
      <c r="A36" s="9" t="s">
        <v>10</v>
      </c>
      <c r="B36" s="17"/>
      <c r="C36" s="10">
        <f>STDEV(C2:C33)</f>
        <v>0.013626638034119173</v>
      </c>
      <c r="D36" s="10">
        <f>STDEV(D2:D33)</f>
        <v>0.01420203171162095</v>
      </c>
      <c r="E36" s="10">
        <f>STDEV(E2:E33)</f>
        <v>0.023260879071120292</v>
      </c>
      <c r="F36" s="10">
        <f>STDEV(F2:F33)</f>
        <v>0.018570337940104518</v>
      </c>
      <c r="G36" s="11">
        <f>STDEV(G2:G33)</f>
        <v>0.031242240906098152</v>
      </c>
      <c r="N36" s="1">
        <f>STDEV(N2:N33)</f>
        <v>0.008974320347838823</v>
      </c>
    </row>
  </sheetData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4" sqref="C34"/>
    </sheetView>
  </sheetViews>
  <sheetFormatPr defaultColWidth="9.140625" defaultRowHeight="12.75"/>
  <cols>
    <col min="1" max="1" width="10.140625" style="1" bestFit="1" customWidth="1"/>
    <col min="2" max="2" width="10.00390625" style="1" customWidth="1"/>
    <col min="3" max="3" width="11.7109375" style="2" bestFit="1" customWidth="1"/>
    <col min="4" max="4" width="12.57421875" style="2" bestFit="1" customWidth="1"/>
    <col min="5" max="5" width="12.00390625" style="2" bestFit="1" customWidth="1"/>
    <col min="6" max="6" width="10.421875" style="16" bestFit="1" customWidth="1"/>
    <col min="7" max="7" width="11.140625" style="1" bestFit="1" customWidth="1"/>
    <col min="8" max="8" width="11.140625" style="1" customWidth="1"/>
    <col min="9" max="9" width="12.00390625" style="1" bestFit="1" customWidth="1"/>
    <col min="10" max="16384" width="9.140625" style="1" customWidth="1"/>
  </cols>
  <sheetData>
    <row r="1" spans="1:10" ht="15.75">
      <c r="A1" s="12" t="s">
        <v>1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  <c r="J1" s="2"/>
    </row>
    <row r="2" spans="1:9" ht="15.75">
      <c r="A2" s="6">
        <v>1</v>
      </c>
      <c r="B2" s="15">
        <v>0.5236111111111111</v>
      </c>
      <c r="C2" s="7">
        <v>94.23402</v>
      </c>
      <c r="D2" s="7">
        <v>101.97143</v>
      </c>
      <c r="E2" s="8">
        <v>-38.58279</v>
      </c>
      <c r="F2" s="16">
        <v>39574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0.5284722222222222</v>
      </c>
      <c r="C3" s="7">
        <v>94.23427</v>
      </c>
      <c r="D3" s="7">
        <v>101.97216</v>
      </c>
      <c r="E3" s="8">
        <v>-38.58339</v>
      </c>
      <c r="F3" s="16">
        <v>39574</v>
      </c>
      <c r="G3" s="2">
        <f aca="true" t="shared" si="0" ref="G3:G33">($C$2-C3)</f>
        <v>-0.0002499999999940883</v>
      </c>
      <c r="H3" s="2">
        <f>($D$2-D3)</f>
        <v>-0.0007300000000043383</v>
      </c>
      <c r="I3" s="2">
        <f>($E$2-E3)</f>
        <v>0.0005999999999986017</v>
      </c>
    </row>
    <row r="4" spans="1:9" ht="15.75">
      <c r="A4" s="6">
        <v>3</v>
      </c>
      <c r="B4" s="15">
        <v>0.5326388888888889</v>
      </c>
      <c r="C4" s="7">
        <v>94.23468</v>
      </c>
      <c r="D4" s="7">
        <v>101.97153</v>
      </c>
      <c r="E4" s="8">
        <v>-38.58286</v>
      </c>
      <c r="F4" s="16">
        <v>39574</v>
      </c>
      <c r="G4" s="2">
        <f t="shared" si="0"/>
        <v>-0.0006599999999963302</v>
      </c>
      <c r="H4" s="2">
        <f aca="true" t="shared" si="1" ref="H4:H33">($D$2-D4)</f>
        <v>-0.00010000000000331966</v>
      </c>
      <c r="I4" s="2">
        <f aca="true" t="shared" si="2" ref="I4:I33">($E$2-E4)</f>
        <v>6.999999999379725E-05</v>
      </c>
    </row>
    <row r="5" spans="1:9" ht="15.75">
      <c r="A5" s="6">
        <v>4</v>
      </c>
      <c r="B5" s="15">
        <v>0.5368055555555555</v>
      </c>
      <c r="C5" s="7">
        <v>94.23488</v>
      </c>
      <c r="D5" s="7">
        <v>101.9711</v>
      </c>
      <c r="E5" s="8">
        <v>-38.58254</v>
      </c>
      <c r="F5" s="16">
        <v>39574</v>
      </c>
      <c r="G5" s="2">
        <f t="shared" si="0"/>
        <v>-0.0008600000000029695</v>
      </c>
      <c r="H5" s="2">
        <f t="shared" si="1"/>
        <v>0.00032999999999105967</v>
      </c>
      <c r="I5" s="2">
        <f t="shared" si="2"/>
        <v>-0.0002500000000011937</v>
      </c>
    </row>
    <row r="6" spans="1:9" ht="15.75">
      <c r="A6" s="6">
        <v>5</v>
      </c>
      <c r="B6" s="15">
        <v>0.5416666666666666</v>
      </c>
      <c r="C6" s="7">
        <v>94.23507</v>
      </c>
      <c r="D6" s="7">
        <v>101.97038</v>
      </c>
      <c r="E6" s="8">
        <v>-38.58198</v>
      </c>
      <c r="F6" s="16">
        <v>39574</v>
      </c>
      <c r="G6" s="2">
        <f t="shared" si="0"/>
        <v>-0.0010499999999922238</v>
      </c>
      <c r="H6" s="2">
        <f t="shared" si="1"/>
        <v>0.0010499999999922238</v>
      </c>
      <c r="I6" s="2">
        <f t="shared" si="2"/>
        <v>-0.0008100000000013097</v>
      </c>
    </row>
    <row r="7" spans="1:9" ht="15.75">
      <c r="A7" s="6">
        <v>6</v>
      </c>
      <c r="B7" s="15">
        <v>0.5465277777777778</v>
      </c>
      <c r="C7" s="7">
        <v>94.23513</v>
      </c>
      <c r="D7" s="7">
        <v>101.97033</v>
      </c>
      <c r="E7" s="8">
        <v>-38.58158</v>
      </c>
      <c r="F7" s="16">
        <v>39574</v>
      </c>
      <c r="G7" s="2">
        <f t="shared" si="0"/>
        <v>-0.0011099999999970578</v>
      </c>
      <c r="H7" s="2">
        <f t="shared" si="1"/>
        <v>0.0010999999999938836</v>
      </c>
      <c r="I7" s="2">
        <f t="shared" si="2"/>
        <v>-0.0012100000000003774</v>
      </c>
    </row>
    <row r="8" spans="1:9" ht="15.75">
      <c r="A8" s="6">
        <v>7</v>
      </c>
      <c r="B8" s="15">
        <v>0.5506944444444445</v>
      </c>
      <c r="C8" s="7">
        <v>94.23507</v>
      </c>
      <c r="D8" s="7">
        <v>101.97124</v>
      </c>
      <c r="E8" s="8">
        <v>-38.58189</v>
      </c>
      <c r="F8" s="16">
        <v>39574</v>
      </c>
      <c r="G8" s="2">
        <f t="shared" si="0"/>
        <v>-0.0010499999999922238</v>
      </c>
      <c r="H8" s="2">
        <f t="shared" si="1"/>
        <v>0.00019000000000346517</v>
      </c>
      <c r="I8" s="2">
        <f t="shared" si="2"/>
        <v>-0.0009000000000014552</v>
      </c>
    </row>
    <row r="9" spans="1:9" ht="15.75">
      <c r="A9" s="6">
        <v>8</v>
      </c>
      <c r="B9" s="15">
        <v>0.5555555555555556</v>
      </c>
      <c r="C9" s="7">
        <v>94.23505</v>
      </c>
      <c r="D9" s="7">
        <v>101.97165</v>
      </c>
      <c r="E9" s="8">
        <v>-38.58261</v>
      </c>
      <c r="F9" s="16">
        <v>39574</v>
      </c>
      <c r="G9" s="2">
        <f t="shared" si="0"/>
        <v>-0.0010300000000000864</v>
      </c>
      <c r="H9" s="2">
        <f t="shared" si="1"/>
        <v>-0.00021999999999877673</v>
      </c>
      <c r="I9" s="2">
        <f t="shared" si="2"/>
        <v>-0.00018000000000029104</v>
      </c>
    </row>
    <row r="10" spans="1:9" ht="15.75">
      <c r="A10" s="6">
        <v>9</v>
      </c>
      <c r="B10" s="15">
        <v>0.5618055555555556</v>
      </c>
      <c r="C10" s="7">
        <v>94.23478</v>
      </c>
      <c r="D10" s="7">
        <v>101.9733</v>
      </c>
      <c r="E10" s="8">
        <v>-38.58442</v>
      </c>
      <c r="F10" s="16">
        <v>39574</v>
      </c>
      <c r="G10" s="2">
        <f t="shared" si="0"/>
        <v>-0.0007599999999996498</v>
      </c>
      <c r="H10" s="2">
        <f t="shared" si="1"/>
        <v>-0.0018699999999967076</v>
      </c>
      <c r="I10" s="2">
        <f t="shared" si="2"/>
        <v>0.001629999999998688</v>
      </c>
    </row>
    <row r="11" spans="1:9" ht="15.75">
      <c r="A11" s="6">
        <v>10</v>
      </c>
      <c r="B11" s="15">
        <v>0.5659722222222222</v>
      </c>
      <c r="C11" s="7">
        <v>94.23484</v>
      </c>
      <c r="D11" s="7">
        <v>101.97338</v>
      </c>
      <c r="E11" s="8">
        <v>-38.58446</v>
      </c>
      <c r="F11" s="16">
        <v>39574</v>
      </c>
      <c r="G11" s="2">
        <f t="shared" si="0"/>
        <v>-0.0008200000000044838</v>
      </c>
      <c r="H11" s="2">
        <f t="shared" si="1"/>
        <v>-0.0019500000000078899</v>
      </c>
      <c r="I11" s="2">
        <f t="shared" si="2"/>
        <v>0.0016699999999971737</v>
      </c>
    </row>
    <row r="12" spans="1:9" ht="15.75">
      <c r="A12" s="6">
        <v>11</v>
      </c>
      <c r="B12" s="15">
        <v>0.5708333333333333</v>
      </c>
      <c r="C12" s="7">
        <v>94.23478</v>
      </c>
      <c r="D12" s="7">
        <v>101.97442</v>
      </c>
      <c r="E12" s="8">
        <v>-38.58487</v>
      </c>
      <c r="F12" s="16">
        <v>39574</v>
      </c>
      <c r="G12" s="2">
        <f t="shared" si="0"/>
        <v>-0.0007599999999996498</v>
      </c>
      <c r="H12" s="2">
        <f t="shared" si="1"/>
        <v>-0.0029899999999969396</v>
      </c>
      <c r="I12" s="2">
        <f t="shared" si="2"/>
        <v>0.0020799999999994156</v>
      </c>
    </row>
    <row r="13" spans="1:9" ht="15.75">
      <c r="A13" s="6">
        <v>12</v>
      </c>
      <c r="B13" s="15">
        <v>0.5756944444444444</v>
      </c>
      <c r="C13" s="7">
        <v>94.23513</v>
      </c>
      <c r="D13" s="7">
        <v>101.97305</v>
      </c>
      <c r="E13" s="8">
        <v>-38.58346</v>
      </c>
      <c r="F13" s="16">
        <v>39574</v>
      </c>
      <c r="G13" s="2">
        <f t="shared" si="0"/>
        <v>-0.0011099999999970578</v>
      </c>
      <c r="H13" s="2">
        <f t="shared" si="1"/>
        <v>-0.0016200000000026193</v>
      </c>
      <c r="I13" s="2">
        <f t="shared" si="2"/>
        <v>0.0006699999999995043</v>
      </c>
    </row>
    <row r="14" spans="1:9" ht="15.75">
      <c r="A14" s="6">
        <v>13</v>
      </c>
      <c r="B14" s="15">
        <v>0.579861111111111</v>
      </c>
      <c r="C14" s="7">
        <v>94.2353</v>
      </c>
      <c r="D14" s="7">
        <v>101.97348</v>
      </c>
      <c r="E14" s="8">
        <v>-38.58378</v>
      </c>
      <c r="F14" s="16">
        <v>39574</v>
      </c>
      <c r="G14" s="2">
        <f t="shared" si="0"/>
        <v>-0.0012799999999941747</v>
      </c>
      <c r="H14" s="2">
        <f t="shared" si="1"/>
        <v>-0.0020499999999969987</v>
      </c>
      <c r="I14" s="2">
        <f t="shared" si="2"/>
        <v>0.0009899999999944953</v>
      </c>
    </row>
    <row r="15" spans="1:9" ht="15.75">
      <c r="A15" s="6">
        <v>14</v>
      </c>
      <c r="B15" s="15">
        <v>0.5847222222222223</v>
      </c>
      <c r="C15" s="7">
        <v>94.23484</v>
      </c>
      <c r="D15" s="7">
        <v>101.97601</v>
      </c>
      <c r="E15" s="8">
        <v>-38.58577</v>
      </c>
      <c r="F15" s="16">
        <v>39574</v>
      </c>
      <c r="G15" s="2">
        <f t="shared" si="0"/>
        <v>-0.0008200000000044838</v>
      </c>
      <c r="H15" s="2">
        <f t="shared" si="1"/>
        <v>-0.004580000000004247</v>
      </c>
      <c r="I15" s="2">
        <f t="shared" si="2"/>
        <v>0.0029799999999937654</v>
      </c>
    </row>
    <row r="16" spans="1:9" ht="15.75">
      <c r="A16" s="6">
        <v>15</v>
      </c>
      <c r="B16" s="15">
        <v>0.5895833333333333</v>
      </c>
      <c r="C16" s="7">
        <v>94.23509</v>
      </c>
      <c r="D16" s="7">
        <v>101.97637</v>
      </c>
      <c r="E16" s="8">
        <v>-38.5858</v>
      </c>
      <c r="F16" s="16">
        <v>39574</v>
      </c>
      <c r="G16" s="2">
        <f t="shared" si="0"/>
        <v>-0.001069999999998572</v>
      </c>
      <c r="H16" s="2">
        <f t="shared" si="1"/>
        <v>-0.004940000000004829</v>
      </c>
      <c r="I16" s="2">
        <f t="shared" si="2"/>
        <v>0.0030099999999961824</v>
      </c>
    </row>
    <row r="17" spans="1:9" ht="15.75">
      <c r="A17" s="6">
        <v>20</v>
      </c>
      <c r="B17" s="15">
        <v>0.59375</v>
      </c>
      <c r="C17" s="7">
        <v>94.23316</v>
      </c>
      <c r="D17" s="7">
        <v>102.0234</v>
      </c>
      <c r="E17" s="8">
        <v>-38.62235</v>
      </c>
      <c r="F17" s="16">
        <v>39574</v>
      </c>
      <c r="G17" s="2">
        <f t="shared" si="0"/>
        <v>0.0008600000000029695</v>
      </c>
      <c r="H17" s="2">
        <f t="shared" si="1"/>
        <v>-0.051969999999997185</v>
      </c>
      <c r="I17" s="2">
        <f t="shared" si="2"/>
        <v>0.03955999999999449</v>
      </c>
    </row>
    <row r="18" spans="1:9" ht="15.75">
      <c r="A18" s="6">
        <v>25</v>
      </c>
      <c r="B18" s="15">
        <v>0.5993055555555555</v>
      </c>
      <c r="C18" s="7">
        <v>94.23378</v>
      </c>
      <c r="D18" s="7">
        <v>101.9944</v>
      </c>
      <c r="E18" s="8">
        <v>-38.59966</v>
      </c>
      <c r="F18" s="16">
        <v>39574</v>
      </c>
      <c r="G18" s="2">
        <f t="shared" si="0"/>
        <v>0.000240000000005125</v>
      </c>
      <c r="H18" s="2">
        <f t="shared" si="1"/>
        <v>-0.022970000000000823</v>
      </c>
      <c r="I18" s="2">
        <f t="shared" si="2"/>
        <v>0.016869999999997276</v>
      </c>
    </row>
    <row r="19" spans="1:9" ht="15.75">
      <c r="A19" s="6">
        <v>30</v>
      </c>
      <c r="B19" s="15">
        <v>0.6041666666666666</v>
      </c>
      <c r="C19" s="7">
        <v>94.23416</v>
      </c>
      <c r="D19" s="7">
        <v>101.98927</v>
      </c>
      <c r="E19" s="8">
        <v>-38.59537</v>
      </c>
      <c r="F19" s="16">
        <v>39574</v>
      </c>
      <c r="G19" s="2">
        <f t="shared" si="0"/>
        <v>-0.00014000000000180535</v>
      </c>
      <c r="H19" s="2">
        <f t="shared" si="1"/>
        <v>-0.01784000000000674</v>
      </c>
      <c r="I19" s="2">
        <f t="shared" si="2"/>
        <v>0.012579999999999814</v>
      </c>
    </row>
    <row r="20" spans="1:9" ht="15.75">
      <c r="A20" s="6">
        <v>35</v>
      </c>
      <c r="B20" s="15">
        <v>0.6083333333333333</v>
      </c>
      <c r="C20" s="7">
        <v>94.23455</v>
      </c>
      <c r="D20" s="7">
        <v>101.98621</v>
      </c>
      <c r="E20" s="8">
        <v>-38.59288</v>
      </c>
      <c r="F20" s="16">
        <v>39574</v>
      </c>
      <c r="G20" s="2">
        <f t="shared" si="0"/>
        <v>-0.000529999999997699</v>
      </c>
      <c r="H20" s="2">
        <f t="shared" si="1"/>
        <v>-0.014780000000001792</v>
      </c>
      <c r="I20" s="2">
        <f t="shared" si="2"/>
        <v>0.010089999999998156</v>
      </c>
    </row>
    <row r="21" spans="1:9" ht="15.75">
      <c r="A21" s="6">
        <v>40</v>
      </c>
      <c r="B21" s="15">
        <v>0.6131944444444445</v>
      </c>
      <c r="C21" s="7">
        <v>94.23557</v>
      </c>
      <c r="D21" s="7">
        <v>101.97703</v>
      </c>
      <c r="E21" s="8">
        <v>-38.58566</v>
      </c>
      <c r="F21" s="16">
        <v>39574</v>
      </c>
      <c r="G21" s="2">
        <f t="shared" si="0"/>
        <v>-0.0015499999999946112</v>
      </c>
      <c r="H21" s="2">
        <f t="shared" si="1"/>
        <v>-0.00560000000000116</v>
      </c>
      <c r="I21" s="2">
        <f t="shared" si="2"/>
        <v>0.002869999999994377</v>
      </c>
    </row>
    <row r="22" spans="1:9" ht="15.75">
      <c r="A22" s="6">
        <v>45</v>
      </c>
      <c r="B22" s="15">
        <v>0.6194444444444445</v>
      </c>
      <c r="C22" s="7">
        <v>94.23546</v>
      </c>
      <c r="D22" s="7">
        <v>101.97721</v>
      </c>
      <c r="E22" s="8">
        <v>-38.58542</v>
      </c>
      <c r="F22" s="16">
        <v>39574</v>
      </c>
      <c r="G22" s="2">
        <f t="shared" si="0"/>
        <v>-0.0014400000000023283</v>
      </c>
      <c r="H22" s="2">
        <f t="shared" si="1"/>
        <v>-0.005780000000001451</v>
      </c>
      <c r="I22" s="2">
        <f t="shared" si="2"/>
        <v>0.0026299999999963575</v>
      </c>
    </row>
    <row r="23" spans="1:9" ht="15.75">
      <c r="A23" s="6">
        <v>50</v>
      </c>
      <c r="B23" s="15">
        <v>0.6243055555555556</v>
      </c>
      <c r="C23" s="7">
        <v>94.23621</v>
      </c>
      <c r="D23" s="7">
        <v>101.97288</v>
      </c>
      <c r="E23" s="8">
        <v>-38.58182</v>
      </c>
      <c r="F23" s="16">
        <v>39574</v>
      </c>
      <c r="G23" s="2">
        <f t="shared" si="0"/>
        <v>-0.002189999999998804</v>
      </c>
      <c r="H23" s="2">
        <f t="shared" si="1"/>
        <v>-0.0014500000000055024</v>
      </c>
      <c r="I23" s="2">
        <f t="shared" si="2"/>
        <v>-0.0009700000000023579</v>
      </c>
    </row>
    <row r="24" spans="1:9" ht="15.75">
      <c r="A24" s="6">
        <v>55</v>
      </c>
      <c r="B24" s="15">
        <v>0.63125</v>
      </c>
      <c r="C24" s="7">
        <v>94.23676</v>
      </c>
      <c r="D24" s="7">
        <v>101.97013</v>
      </c>
      <c r="E24" s="8">
        <v>-38.57952</v>
      </c>
      <c r="F24" s="16">
        <v>39574</v>
      </c>
      <c r="G24" s="2">
        <f t="shared" si="0"/>
        <v>-0.0027400000000028513</v>
      </c>
      <c r="H24" s="2">
        <f t="shared" si="1"/>
        <v>0.001300000000000523</v>
      </c>
      <c r="I24" s="2">
        <f t="shared" si="2"/>
        <v>-0.0032700000000005502</v>
      </c>
    </row>
    <row r="25" spans="1:9" ht="15.75">
      <c r="A25" s="6">
        <v>60</v>
      </c>
      <c r="B25" s="15">
        <v>0.6361111111111112</v>
      </c>
      <c r="C25" s="7">
        <v>94.23586</v>
      </c>
      <c r="D25" s="7">
        <v>101.97325</v>
      </c>
      <c r="E25" s="8">
        <v>-38.58243</v>
      </c>
      <c r="F25" s="16">
        <v>39574</v>
      </c>
      <c r="G25" s="2">
        <f t="shared" si="0"/>
        <v>-0.001840000000001396</v>
      </c>
      <c r="H25" s="2">
        <f t="shared" si="1"/>
        <v>-0.0018199999999950478</v>
      </c>
      <c r="I25" s="2">
        <f t="shared" si="2"/>
        <v>-0.0003600000000005821</v>
      </c>
    </row>
    <row r="26" spans="1:9" ht="15.75">
      <c r="A26" s="6">
        <v>65</v>
      </c>
      <c r="B26" s="15">
        <v>0.6402777777777778</v>
      </c>
      <c r="C26" s="7">
        <v>94.23634</v>
      </c>
      <c r="D26" s="7">
        <v>101.97234</v>
      </c>
      <c r="E26" s="8">
        <v>-38.58128</v>
      </c>
      <c r="F26" s="16">
        <v>39574</v>
      </c>
      <c r="G26" s="2">
        <f t="shared" si="0"/>
        <v>-0.0023199999999974352</v>
      </c>
      <c r="H26" s="2">
        <f t="shared" si="1"/>
        <v>-0.0009100000000046293</v>
      </c>
      <c r="I26" s="2">
        <f t="shared" si="2"/>
        <v>-0.001510000000003231</v>
      </c>
    </row>
    <row r="27" spans="1:9" ht="15.75">
      <c r="A27" s="6">
        <v>70</v>
      </c>
      <c r="B27" s="15">
        <v>0.6451388888888888</v>
      </c>
      <c r="C27" s="7">
        <v>94.23682</v>
      </c>
      <c r="D27" s="7">
        <v>101.97019</v>
      </c>
      <c r="E27" s="8">
        <v>-38.57918</v>
      </c>
      <c r="F27" s="16">
        <v>39574</v>
      </c>
      <c r="G27" s="2">
        <f t="shared" si="0"/>
        <v>-0.0027999999999934744</v>
      </c>
      <c r="H27" s="2">
        <f t="shared" si="1"/>
        <v>0.001239999999995689</v>
      </c>
      <c r="I27" s="2">
        <f t="shared" si="2"/>
        <v>-0.0036100000000018895</v>
      </c>
    </row>
    <row r="28" spans="1:9" ht="15.75">
      <c r="A28" s="6">
        <v>75</v>
      </c>
      <c r="B28" s="15">
        <v>0.6527777777777778</v>
      </c>
      <c r="C28" s="7">
        <v>94.25289</v>
      </c>
      <c r="D28" s="7">
        <v>101.93714</v>
      </c>
      <c r="E28" s="8">
        <v>-38.53214</v>
      </c>
      <c r="F28" s="16">
        <v>39574</v>
      </c>
      <c r="G28" s="2">
        <f t="shared" si="0"/>
        <v>-0.018869999999992615</v>
      </c>
      <c r="H28" s="2">
        <f t="shared" si="1"/>
        <v>0.0342899999999986</v>
      </c>
      <c r="I28" s="2">
        <f t="shared" si="2"/>
        <v>-0.050650000000004525</v>
      </c>
    </row>
    <row r="29" spans="1:9" ht="15.75">
      <c r="A29" s="6">
        <v>80</v>
      </c>
      <c r="B29" s="15">
        <v>0.6576388888888889</v>
      </c>
      <c r="C29" s="7">
        <v>94.25104</v>
      </c>
      <c r="D29" s="7">
        <v>101.94155</v>
      </c>
      <c r="E29" s="8">
        <v>-38.53779</v>
      </c>
      <c r="F29" s="16">
        <v>39574</v>
      </c>
      <c r="G29" s="2">
        <f t="shared" si="0"/>
        <v>-0.017020000000002256</v>
      </c>
      <c r="H29" s="2">
        <f t="shared" si="1"/>
        <v>0.02987999999999147</v>
      </c>
      <c r="I29" s="2">
        <f t="shared" si="2"/>
        <v>-0.045000000000001705</v>
      </c>
    </row>
    <row r="30" spans="1:9" ht="15.75">
      <c r="A30" s="6">
        <v>85</v>
      </c>
      <c r="B30" s="15">
        <v>0.6625</v>
      </c>
      <c r="C30" s="7">
        <v>94.25615</v>
      </c>
      <c r="D30" s="7">
        <v>101.93013</v>
      </c>
      <c r="E30" s="8">
        <v>-38.52204</v>
      </c>
      <c r="F30" s="16">
        <v>39574</v>
      </c>
      <c r="G30" s="2">
        <f t="shared" si="0"/>
        <v>-0.022130000000004202</v>
      </c>
      <c r="H30" s="2">
        <f t="shared" si="1"/>
        <v>0.041299999999992565</v>
      </c>
      <c r="I30" s="2">
        <f t="shared" si="2"/>
        <v>-0.060750000000005855</v>
      </c>
    </row>
    <row r="31" spans="1:9" ht="15.75">
      <c r="A31" s="6">
        <v>90</v>
      </c>
      <c r="B31" s="15">
        <v>0.6680555555555556</v>
      </c>
      <c r="C31" s="7">
        <v>94.25314</v>
      </c>
      <c r="D31" s="7">
        <v>101.93676</v>
      </c>
      <c r="E31" s="8">
        <v>-38.53125</v>
      </c>
      <c r="F31" s="16">
        <v>39574</v>
      </c>
      <c r="G31" s="2">
        <f t="shared" si="0"/>
        <v>-0.019120000000000914</v>
      </c>
      <c r="H31" s="2">
        <f t="shared" si="1"/>
        <v>0.03466999999999132</v>
      </c>
      <c r="I31" s="2">
        <f t="shared" si="2"/>
        <v>-0.051540000000002806</v>
      </c>
    </row>
    <row r="32" spans="1:9" ht="15.75">
      <c r="A32" s="6">
        <v>95</v>
      </c>
      <c r="B32" s="15">
        <v>0.675</v>
      </c>
      <c r="C32" s="7">
        <v>94.27929</v>
      </c>
      <c r="D32" s="7">
        <v>101.87681</v>
      </c>
      <c r="E32" s="8">
        <v>-38.44783</v>
      </c>
      <c r="F32" s="16">
        <v>39574</v>
      </c>
      <c r="G32" s="2">
        <f t="shared" si="0"/>
        <v>-0.04527000000000214</v>
      </c>
      <c r="H32" s="2">
        <f t="shared" si="1"/>
        <v>0.09461999999999193</v>
      </c>
      <c r="I32" s="2">
        <f t="shared" si="2"/>
        <v>-0.13495999999999952</v>
      </c>
    </row>
    <row r="33" spans="1:9" ht="16.5" thickBot="1">
      <c r="A33" s="6">
        <v>100</v>
      </c>
      <c r="B33" s="15">
        <v>0.32083333333333336</v>
      </c>
      <c r="C33" s="7">
        <v>94.28408</v>
      </c>
      <c r="D33" s="7">
        <v>101.86835</v>
      </c>
      <c r="E33" s="8">
        <v>-38.43175</v>
      </c>
      <c r="F33" s="16">
        <v>39575</v>
      </c>
      <c r="G33" s="2">
        <f t="shared" si="0"/>
        <v>-0.05006000000000199</v>
      </c>
      <c r="H33" s="2">
        <f t="shared" si="1"/>
        <v>0.1030799999999914</v>
      </c>
      <c r="I33" s="2">
        <f t="shared" si="2"/>
        <v>-0.15104000000000184</v>
      </c>
    </row>
    <row r="34" spans="1:9" ht="16.5" thickBot="1">
      <c r="A34" s="9" t="s">
        <v>8</v>
      </c>
      <c r="B34" s="17"/>
      <c r="C34" s="10">
        <f>AVERAGE(C2:C33)</f>
        <v>94.2402559375</v>
      </c>
      <c r="D34" s="10">
        <f>AVERAGE(D2:D33)</f>
        <v>101.96521500000001</v>
      </c>
      <c r="E34" s="11">
        <f>AVERAGE(E2:E33)</f>
        <v>-38.570017812500005</v>
      </c>
      <c r="F34" s="16" t="s">
        <v>25</v>
      </c>
      <c r="G34" s="18">
        <f>SQRT(SUMSQ(G2:G33)/COUNTA(G2:G33))</f>
        <v>0.013810301521871638</v>
      </c>
      <c r="H34" s="18">
        <f>SQRT(SUMSQ(H2:H33)/COUNTA(H2:H33))</f>
        <v>0.029825376254958524</v>
      </c>
      <c r="I34" s="18">
        <f>SQRT(SUMSQ(I2:I33)/COUNTA(I2:I33))</f>
        <v>0.0411358480753107</v>
      </c>
    </row>
    <row r="35" spans="1:5" ht="16.5" thickBot="1">
      <c r="A35" s="9" t="s">
        <v>9</v>
      </c>
      <c r="B35" s="17"/>
      <c r="C35" s="10">
        <f>MAX(C2:C33)-MIN(C2:C33)</f>
        <v>0.05092000000000496</v>
      </c>
      <c r="D35" s="10">
        <f>MAX(D2:D33)-MIN(D2:D33)</f>
        <v>0.15504999999998859</v>
      </c>
      <c r="E35" s="11">
        <f>MAX(E2:E33)-MIN(E2:E33)</f>
        <v>0.19059999999999633</v>
      </c>
    </row>
    <row r="36" spans="1:5" ht="16.5" thickBot="1">
      <c r="A36" s="9" t="s">
        <v>10</v>
      </c>
      <c r="B36" s="17"/>
      <c r="C36" s="10">
        <f>STDEV(C2:C33)</f>
        <v>0.01251940477287008</v>
      </c>
      <c r="D36" s="10">
        <f>STDEV(D2:D33)</f>
        <v>0.029637410426251332</v>
      </c>
      <c r="E36" s="11">
        <f>STDEV(E2:E33)</f>
        <v>0.03972848784780724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4">
      <selection activeCell="C34" sqref="C34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5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</row>
    <row r="2" spans="1:9" ht="15.75">
      <c r="A2" s="6">
        <v>1</v>
      </c>
      <c r="B2" s="15">
        <v>0.5236111111111111</v>
      </c>
      <c r="C2" s="7">
        <v>-94.64353</v>
      </c>
      <c r="D2" s="7">
        <v>102.61797</v>
      </c>
      <c r="E2" s="8">
        <v>-37.92621</v>
      </c>
      <c r="F2" s="16">
        <v>39574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0.5284722222222222</v>
      </c>
      <c r="C3" s="7">
        <v>-94.64328</v>
      </c>
      <c r="D3" s="7">
        <v>102.61802</v>
      </c>
      <c r="E3" s="8">
        <v>-37.92628</v>
      </c>
      <c r="F3" s="16">
        <v>39574</v>
      </c>
      <c r="G3" s="2">
        <f aca="true" t="shared" si="0" ref="G3:G33">($C$2-C3)</f>
        <v>-0.0002499999999940883</v>
      </c>
      <c r="H3" s="2">
        <f>($D$2-D3)</f>
        <v>-5.000000000165983E-05</v>
      </c>
      <c r="I3" s="2">
        <f>($E$2-E3)</f>
        <v>7.000000000090267E-05</v>
      </c>
    </row>
    <row r="4" spans="1:9" ht="15.75">
      <c r="A4" s="6">
        <v>3</v>
      </c>
      <c r="B4" s="15">
        <v>0.5326388888888889</v>
      </c>
      <c r="C4" s="7">
        <v>-94.64284</v>
      </c>
      <c r="D4" s="7">
        <v>102.61846</v>
      </c>
      <c r="E4" s="8">
        <v>-37.92633</v>
      </c>
      <c r="F4" s="16">
        <v>39574</v>
      </c>
      <c r="G4" s="2">
        <f t="shared" si="0"/>
        <v>-0.0006899999999916417</v>
      </c>
      <c r="H4" s="2">
        <f aca="true" t="shared" si="1" ref="H4:H33">($D$2-D4)</f>
        <v>-0.0004899999999992133</v>
      </c>
      <c r="I4" s="2">
        <f aca="true" t="shared" si="2" ref="I4:I33">($E$2-E4)</f>
        <v>0.0001200000000025625</v>
      </c>
    </row>
    <row r="5" spans="1:9" ht="15.75">
      <c r="A5" s="6">
        <v>4</v>
      </c>
      <c r="B5" s="15">
        <v>0.5368055555555555</v>
      </c>
      <c r="C5" s="7">
        <v>-94.64276</v>
      </c>
      <c r="D5" s="7">
        <v>102.61829</v>
      </c>
      <c r="E5" s="8">
        <v>-37.92632</v>
      </c>
      <c r="F5" s="16">
        <v>39574</v>
      </c>
      <c r="G5" s="2">
        <f t="shared" si="0"/>
        <v>-0.000770000000002824</v>
      </c>
      <c r="H5" s="2">
        <f t="shared" si="1"/>
        <v>-0.0003200000000020964</v>
      </c>
      <c r="I5" s="2">
        <f t="shared" si="2"/>
        <v>0.00010999999999938836</v>
      </c>
    </row>
    <row r="6" spans="1:9" ht="15.75">
      <c r="A6" s="6">
        <v>5</v>
      </c>
      <c r="B6" s="15">
        <v>0.5416666666666666</v>
      </c>
      <c r="C6" s="7">
        <v>-94.64229</v>
      </c>
      <c r="D6" s="7">
        <v>102.61843</v>
      </c>
      <c r="E6" s="8">
        <v>-37.92637</v>
      </c>
      <c r="F6" s="16">
        <v>39574</v>
      </c>
      <c r="G6" s="2">
        <f t="shared" si="0"/>
        <v>-0.001239999999995689</v>
      </c>
      <c r="H6" s="2">
        <f t="shared" si="1"/>
        <v>-0.00046000000000390173</v>
      </c>
      <c r="I6" s="2">
        <f t="shared" si="2"/>
        <v>0.0001600000000010482</v>
      </c>
    </row>
    <row r="7" spans="1:9" ht="15.75">
      <c r="A7" s="6">
        <v>6</v>
      </c>
      <c r="B7" s="15">
        <v>0.5465277777777778</v>
      </c>
      <c r="C7" s="7">
        <v>-94.64218</v>
      </c>
      <c r="D7" s="7">
        <v>102.61845</v>
      </c>
      <c r="E7" s="8">
        <v>-37.9269</v>
      </c>
      <c r="F7" s="16">
        <v>39574</v>
      </c>
      <c r="G7" s="2">
        <f t="shared" si="0"/>
        <v>-0.0013500000000021828</v>
      </c>
      <c r="H7" s="2">
        <f t="shared" si="1"/>
        <v>-0.00047999999999603915</v>
      </c>
      <c r="I7" s="2">
        <f t="shared" si="2"/>
        <v>0.0006900000000058526</v>
      </c>
    </row>
    <row r="8" spans="1:9" ht="15.75">
      <c r="A8" s="6">
        <v>7</v>
      </c>
      <c r="B8" s="15">
        <v>0.5506944444444445</v>
      </c>
      <c r="C8" s="7">
        <v>-94.64228</v>
      </c>
      <c r="D8" s="7">
        <v>102.61904</v>
      </c>
      <c r="E8" s="8">
        <v>-37.92665</v>
      </c>
      <c r="F8" s="16">
        <v>39574</v>
      </c>
      <c r="G8" s="2">
        <f t="shared" si="0"/>
        <v>-0.0012499999999988631</v>
      </c>
      <c r="H8" s="2">
        <f t="shared" si="1"/>
        <v>-0.001069999999998572</v>
      </c>
      <c r="I8" s="2">
        <f t="shared" si="2"/>
        <v>0.0004400000000046589</v>
      </c>
    </row>
    <row r="9" spans="1:9" ht="15.75">
      <c r="A9" s="6">
        <v>8</v>
      </c>
      <c r="B9" s="15">
        <v>0.5555555555555556</v>
      </c>
      <c r="C9" s="7">
        <v>-94.64236</v>
      </c>
      <c r="D9" s="7">
        <v>102.61959</v>
      </c>
      <c r="E9" s="8">
        <v>-37.92643</v>
      </c>
      <c r="F9" s="16">
        <v>39574</v>
      </c>
      <c r="G9" s="2">
        <f t="shared" si="0"/>
        <v>-0.0011700000000018917</v>
      </c>
      <c r="H9" s="2">
        <f t="shared" si="1"/>
        <v>-0.0016200000000026193</v>
      </c>
      <c r="I9" s="2">
        <f t="shared" si="2"/>
        <v>0.00022000000000588216</v>
      </c>
    </row>
    <row r="10" spans="1:9" ht="15.75">
      <c r="A10" s="6">
        <v>9</v>
      </c>
      <c r="B10" s="15">
        <v>0.5618055555555556</v>
      </c>
      <c r="C10" s="7">
        <v>-94.64264</v>
      </c>
      <c r="D10" s="7">
        <v>102.61846</v>
      </c>
      <c r="E10" s="8">
        <v>-37.92566</v>
      </c>
      <c r="F10" s="16">
        <v>39574</v>
      </c>
      <c r="G10" s="2">
        <f t="shared" si="0"/>
        <v>-0.0008899999999982811</v>
      </c>
      <c r="H10" s="2">
        <f t="shared" si="1"/>
        <v>-0.0004899999999992133</v>
      </c>
      <c r="I10" s="2">
        <f t="shared" si="2"/>
        <v>-0.0005499999999969418</v>
      </c>
    </row>
    <row r="11" spans="1:9" ht="15.75">
      <c r="A11" s="6">
        <v>10</v>
      </c>
      <c r="B11" s="15">
        <v>0.5659722222222222</v>
      </c>
      <c r="C11" s="7">
        <v>-94.64257</v>
      </c>
      <c r="D11" s="7">
        <v>102.61859</v>
      </c>
      <c r="E11" s="8">
        <v>-37.92537</v>
      </c>
      <c r="F11" s="16">
        <v>39574</v>
      </c>
      <c r="G11" s="2">
        <f t="shared" si="0"/>
        <v>-0.0009599999999920783</v>
      </c>
      <c r="H11" s="2">
        <f t="shared" si="1"/>
        <v>-0.0006199999999978445</v>
      </c>
      <c r="I11" s="2">
        <f t="shared" si="2"/>
        <v>-0.0008399999999966212</v>
      </c>
    </row>
    <row r="12" spans="1:9" ht="15.75">
      <c r="A12" s="6">
        <v>11</v>
      </c>
      <c r="B12" s="15">
        <v>0.5708333333333333</v>
      </c>
      <c r="C12" s="7">
        <v>-94.64272</v>
      </c>
      <c r="D12" s="7">
        <v>102.6192</v>
      </c>
      <c r="E12" s="8">
        <v>-37.92524</v>
      </c>
      <c r="F12" s="16">
        <v>39574</v>
      </c>
      <c r="G12" s="2">
        <f t="shared" si="0"/>
        <v>-0.0008100000000013097</v>
      </c>
      <c r="H12" s="2">
        <f t="shared" si="1"/>
        <v>-0.0012300000000067257</v>
      </c>
      <c r="I12" s="2">
        <f t="shared" si="2"/>
        <v>-0.0009699999999952524</v>
      </c>
    </row>
    <row r="13" spans="1:9" ht="15.75">
      <c r="A13" s="6">
        <v>12</v>
      </c>
      <c r="B13" s="15">
        <v>0.5756944444444444</v>
      </c>
      <c r="C13" s="7">
        <v>-94.64242</v>
      </c>
      <c r="D13" s="7">
        <v>102.61981</v>
      </c>
      <c r="E13" s="8">
        <v>-37.92604</v>
      </c>
      <c r="F13" s="16">
        <v>39574</v>
      </c>
      <c r="G13" s="2">
        <f t="shared" si="0"/>
        <v>-0.0011099999999970578</v>
      </c>
      <c r="H13" s="2">
        <f t="shared" si="1"/>
        <v>-0.001840000000001396</v>
      </c>
      <c r="I13" s="2">
        <f t="shared" si="2"/>
        <v>-0.0001699999999971169</v>
      </c>
    </row>
    <row r="14" spans="1:9" ht="15.75">
      <c r="A14" s="6">
        <v>13</v>
      </c>
      <c r="B14" s="15">
        <v>0.579861111111111</v>
      </c>
      <c r="C14" s="7">
        <v>-94.6422</v>
      </c>
      <c r="D14" s="7">
        <v>102.62015</v>
      </c>
      <c r="E14" s="8">
        <v>-37.92605</v>
      </c>
      <c r="F14" s="16">
        <v>39574</v>
      </c>
      <c r="G14" s="2">
        <f t="shared" si="0"/>
        <v>-0.0013299999999958345</v>
      </c>
      <c r="H14" s="2">
        <f t="shared" si="1"/>
        <v>-0.00217999999999563</v>
      </c>
      <c r="I14" s="2">
        <f t="shared" si="2"/>
        <v>-0.0001600000000010482</v>
      </c>
    </row>
    <row r="15" spans="1:9" ht="15.75">
      <c r="A15" s="6">
        <v>14</v>
      </c>
      <c r="B15" s="15">
        <v>0.5847222222222223</v>
      </c>
      <c r="C15" s="7">
        <v>-94.6427</v>
      </c>
      <c r="D15" s="7">
        <v>102.61978</v>
      </c>
      <c r="E15" s="8">
        <v>-37.92536</v>
      </c>
      <c r="F15" s="16">
        <v>39574</v>
      </c>
      <c r="G15" s="2">
        <f t="shared" si="0"/>
        <v>-0.0008299999999934471</v>
      </c>
      <c r="H15" s="2">
        <f t="shared" si="1"/>
        <v>-0.0018100000000060845</v>
      </c>
      <c r="I15" s="2">
        <f t="shared" si="2"/>
        <v>-0.0008499999999997954</v>
      </c>
    </row>
    <row r="16" spans="1:9" ht="15.75">
      <c r="A16" s="6">
        <v>15</v>
      </c>
      <c r="B16" s="15">
        <v>0.5895833333333333</v>
      </c>
      <c r="C16" s="7">
        <v>-94.64248</v>
      </c>
      <c r="D16" s="7">
        <v>102.62004</v>
      </c>
      <c r="E16" s="8">
        <v>-37.92553</v>
      </c>
      <c r="F16" s="16">
        <v>39574</v>
      </c>
      <c r="G16" s="2">
        <f t="shared" si="0"/>
        <v>-0.0010499999999922238</v>
      </c>
      <c r="H16" s="2">
        <f t="shared" si="1"/>
        <v>-0.002070000000003347</v>
      </c>
      <c r="I16" s="2">
        <f t="shared" si="2"/>
        <v>-0.000679999999995573</v>
      </c>
    </row>
    <row r="17" spans="1:9" ht="15.75">
      <c r="A17" s="6">
        <v>20</v>
      </c>
      <c r="B17" s="15">
        <v>0.59375</v>
      </c>
      <c r="C17" s="7">
        <v>-94.64436</v>
      </c>
      <c r="D17" s="7">
        <v>102.61067</v>
      </c>
      <c r="E17" s="8">
        <v>-37.918</v>
      </c>
      <c r="F17" s="16">
        <v>39574</v>
      </c>
      <c r="G17" s="2">
        <f t="shared" si="0"/>
        <v>0.0008300000000076579</v>
      </c>
      <c r="H17" s="2">
        <f t="shared" si="1"/>
        <v>0.00730000000000075</v>
      </c>
      <c r="I17" s="2">
        <f t="shared" si="2"/>
        <v>-0.008209999999998274</v>
      </c>
    </row>
    <row r="18" spans="1:9" ht="15.75">
      <c r="A18" s="6">
        <v>25</v>
      </c>
      <c r="B18" s="15">
        <v>0.5993055555555555</v>
      </c>
      <c r="C18" s="7">
        <v>-94.64382</v>
      </c>
      <c r="D18" s="7">
        <v>102.61677</v>
      </c>
      <c r="E18" s="8">
        <v>-37.92246</v>
      </c>
      <c r="F18" s="16">
        <v>39574</v>
      </c>
      <c r="G18" s="2">
        <f t="shared" si="0"/>
        <v>0.00029000000000678483</v>
      </c>
      <c r="H18" s="2">
        <f t="shared" si="1"/>
        <v>0.0011999999999972033</v>
      </c>
      <c r="I18" s="2">
        <f t="shared" si="2"/>
        <v>-0.0037499999999965894</v>
      </c>
    </row>
    <row r="19" spans="1:9" ht="15.75">
      <c r="A19" s="6">
        <v>30</v>
      </c>
      <c r="B19" s="15">
        <v>0.6041666666666666</v>
      </c>
      <c r="C19" s="7">
        <v>-94.64341</v>
      </c>
      <c r="D19" s="7">
        <v>102.61781</v>
      </c>
      <c r="E19" s="8">
        <v>-37.9232</v>
      </c>
      <c r="F19" s="16">
        <v>39574</v>
      </c>
      <c r="G19" s="2">
        <f t="shared" si="0"/>
        <v>-0.00011999999999545707</v>
      </c>
      <c r="H19" s="2">
        <f t="shared" si="1"/>
        <v>0.00015999999999394277</v>
      </c>
      <c r="I19" s="2">
        <f t="shared" si="2"/>
        <v>-0.0030099999999961824</v>
      </c>
    </row>
    <row r="20" spans="1:9" ht="15.75">
      <c r="A20" s="6">
        <v>35</v>
      </c>
      <c r="B20" s="15">
        <v>0.6083333333333333</v>
      </c>
      <c r="C20" s="7">
        <v>-94.64291</v>
      </c>
      <c r="D20" s="7">
        <v>102.61826</v>
      </c>
      <c r="E20" s="8">
        <v>-37.9241</v>
      </c>
      <c r="F20" s="16">
        <v>39574</v>
      </c>
      <c r="G20" s="2">
        <f t="shared" si="0"/>
        <v>-0.0006199999999978445</v>
      </c>
      <c r="H20" s="2">
        <f t="shared" si="1"/>
        <v>-0.00029000000000678483</v>
      </c>
      <c r="I20" s="2">
        <f t="shared" si="2"/>
        <v>-0.002109999999994727</v>
      </c>
    </row>
    <row r="21" spans="1:9" ht="15.75">
      <c r="A21" s="6">
        <v>40</v>
      </c>
      <c r="B21" s="15">
        <v>0.6131944444444445</v>
      </c>
      <c r="C21" s="7">
        <v>-94.64193</v>
      </c>
      <c r="D21" s="7">
        <v>102.62</v>
      </c>
      <c r="E21" s="8">
        <v>-37.92578</v>
      </c>
      <c r="F21" s="16">
        <v>39574</v>
      </c>
      <c r="G21" s="2">
        <f t="shared" si="0"/>
        <v>-0.001599999999996271</v>
      </c>
      <c r="H21" s="2">
        <f t="shared" si="1"/>
        <v>-0.0020300000000048612</v>
      </c>
      <c r="I21" s="2">
        <f t="shared" si="2"/>
        <v>-0.0004299999999943793</v>
      </c>
    </row>
    <row r="22" spans="1:9" ht="15.75">
      <c r="A22" s="6">
        <v>45</v>
      </c>
      <c r="B22" s="15">
        <v>0.6194444444444445</v>
      </c>
      <c r="C22" s="7">
        <v>-94.64197</v>
      </c>
      <c r="D22" s="7">
        <v>102.62012</v>
      </c>
      <c r="E22" s="8">
        <v>-37.92613</v>
      </c>
      <c r="F22" s="16">
        <v>39574</v>
      </c>
      <c r="G22" s="2">
        <f t="shared" si="0"/>
        <v>-0.0015599999999977854</v>
      </c>
      <c r="H22" s="2">
        <f t="shared" si="1"/>
        <v>-0.0021500000000003183</v>
      </c>
      <c r="I22" s="2">
        <f t="shared" si="2"/>
        <v>-7.999999999697138E-05</v>
      </c>
    </row>
    <row r="23" spans="1:9" ht="15.75">
      <c r="A23" s="6">
        <v>50</v>
      </c>
      <c r="B23" s="15">
        <v>0.6243055555555556</v>
      </c>
      <c r="C23" s="7">
        <v>-94.64126</v>
      </c>
      <c r="D23" s="7">
        <v>102.62078</v>
      </c>
      <c r="E23" s="8">
        <v>-37.92715</v>
      </c>
      <c r="F23" s="16">
        <v>39574</v>
      </c>
      <c r="G23" s="2">
        <f t="shared" si="0"/>
        <v>-0.0022699999999957754</v>
      </c>
      <c r="H23" s="2">
        <f t="shared" si="1"/>
        <v>-0.0028099999999966485</v>
      </c>
      <c r="I23" s="2">
        <f t="shared" si="2"/>
        <v>0.0009399999999999409</v>
      </c>
    </row>
    <row r="24" spans="1:9" ht="15.75">
      <c r="A24" s="6">
        <v>55</v>
      </c>
      <c r="B24" s="15">
        <v>0.63125</v>
      </c>
      <c r="C24" s="7">
        <v>-94.64075</v>
      </c>
      <c r="D24" s="7">
        <v>102.6208</v>
      </c>
      <c r="E24" s="8">
        <v>-37.92752</v>
      </c>
      <c r="F24" s="16">
        <v>39574</v>
      </c>
      <c r="G24" s="2">
        <f t="shared" si="0"/>
        <v>-0.002780000000001337</v>
      </c>
      <c r="H24" s="2">
        <f t="shared" si="1"/>
        <v>-0.002830000000002997</v>
      </c>
      <c r="I24" s="2">
        <f t="shared" si="2"/>
        <v>0.001310000000003697</v>
      </c>
    </row>
    <row r="25" spans="1:9" ht="15.75">
      <c r="A25" s="6">
        <v>60</v>
      </c>
      <c r="B25" s="15">
        <v>0.6361111111111112</v>
      </c>
      <c r="C25" s="7">
        <v>-94.64166</v>
      </c>
      <c r="D25" s="7">
        <v>102.62028</v>
      </c>
      <c r="E25" s="8">
        <v>-37.9263</v>
      </c>
      <c r="F25" s="16">
        <v>39574</v>
      </c>
      <c r="G25" s="2">
        <f t="shared" si="0"/>
        <v>-0.0018699999999967076</v>
      </c>
      <c r="H25" s="2">
        <f t="shared" si="1"/>
        <v>-0.002309999999994261</v>
      </c>
      <c r="I25" s="2">
        <f t="shared" si="2"/>
        <v>9.000000000014552E-05</v>
      </c>
    </row>
    <row r="26" spans="1:9" ht="15.75">
      <c r="A26" s="6">
        <v>65</v>
      </c>
      <c r="B26" s="15">
        <v>0.6402777777777778</v>
      </c>
      <c r="C26" s="7">
        <v>-94.64098</v>
      </c>
      <c r="D26" s="7">
        <v>102.62088</v>
      </c>
      <c r="E26" s="8">
        <v>-37.92725</v>
      </c>
      <c r="F26" s="16">
        <v>39574</v>
      </c>
      <c r="G26" s="2">
        <f t="shared" si="0"/>
        <v>-0.002549999999999386</v>
      </c>
      <c r="H26" s="2">
        <f t="shared" si="1"/>
        <v>-0.002909999999999968</v>
      </c>
      <c r="I26" s="2">
        <f t="shared" si="2"/>
        <v>0.0010400000000032605</v>
      </c>
    </row>
    <row r="27" spans="1:9" ht="15.75">
      <c r="A27" s="6">
        <v>70</v>
      </c>
      <c r="B27" s="15">
        <v>0.6451388888888888</v>
      </c>
      <c r="C27" s="7">
        <v>-94.64071</v>
      </c>
      <c r="D27" s="7">
        <v>102.62136</v>
      </c>
      <c r="E27" s="8">
        <v>-37.92787</v>
      </c>
      <c r="F27" s="16">
        <v>39574</v>
      </c>
      <c r="G27" s="2">
        <f t="shared" si="0"/>
        <v>-0.0028199999999998226</v>
      </c>
      <c r="H27" s="2">
        <f t="shared" si="1"/>
        <v>-0.0033899999999960073</v>
      </c>
      <c r="I27" s="2">
        <f t="shared" si="2"/>
        <v>0.001660000000001105</v>
      </c>
    </row>
    <row r="28" spans="1:9" ht="15.75">
      <c r="A28" s="6">
        <v>75</v>
      </c>
      <c r="B28" s="15">
        <v>0.6527777777777778</v>
      </c>
      <c r="C28" s="7">
        <v>-94.62492</v>
      </c>
      <c r="D28" s="7">
        <v>102.60764</v>
      </c>
      <c r="E28" s="8">
        <v>-37.93099</v>
      </c>
      <c r="F28" s="16">
        <v>39574</v>
      </c>
      <c r="G28" s="2">
        <f t="shared" si="0"/>
        <v>-0.018609999999995352</v>
      </c>
      <c r="H28" s="2">
        <f t="shared" si="1"/>
        <v>0.010329999999996176</v>
      </c>
      <c r="I28" s="2">
        <f t="shared" si="2"/>
        <v>0.004780000000003781</v>
      </c>
    </row>
    <row r="29" spans="1:9" ht="15.75">
      <c r="A29" s="6">
        <v>80</v>
      </c>
      <c r="B29" s="15">
        <v>0.6576388888888889</v>
      </c>
      <c r="C29" s="7">
        <v>-94.62669</v>
      </c>
      <c r="D29" s="7">
        <v>102.60942</v>
      </c>
      <c r="E29" s="8">
        <v>-37.93104</v>
      </c>
      <c r="F29" s="16">
        <v>39574</v>
      </c>
      <c r="G29" s="2">
        <f t="shared" si="0"/>
        <v>-0.016840000000001965</v>
      </c>
      <c r="H29" s="2">
        <f t="shared" si="1"/>
        <v>0.008549999999999613</v>
      </c>
      <c r="I29" s="2">
        <f t="shared" si="2"/>
        <v>0.004830000000005441</v>
      </c>
    </row>
    <row r="30" spans="1:9" ht="15.75">
      <c r="A30" s="6">
        <v>85</v>
      </c>
      <c r="B30" s="15">
        <v>0.6625</v>
      </c>
      <c r="C30" s="7">
        <v>-94.62176</v>
      </c>
      <c r="D30" s="7">
        <v>102.60484</v>
      </c>
      <c r="E30" s="8">
        <v>-37.93229</v>
      </c>
      <c r="F30" s="16">
        <v>39574</v>
      </c>
      <c r="G30" s="2">
        <f t="shared" si="0"/>
        <v>-0.02177000000000362</v>
      </c>
      <c r="H30" s="2">
        <f t="shared" si="1"/>
        <v>0.01313000000000386</v>
      </c>
      <c r="I30" s="2">
        <f t="shared" si="2"/>
        <v>0.006080000000004304</v>
      </c>
    </row>
    <row r="31" spans="1:9" ht="15.75">
      <c r="A31" s="6">
        <v>90</v>
      </c>
      <c r="B31" s="15">
        <v>0.6680555555555556</v>
      </c>
      <c r="C31" s="7">
        <v>-94.62472</v>
      </c>
      <c r="D31" s="7">
        <v>102.60761</v>
      </c>
      <c r="E31" s="8">
        <v>-37.93171</v>
      </c>
      <c r="F31" s="16">
        <v>39574</v>
      </c>
      <c r="G31" s="2">
        <f t="shared" si="0"/>
        <v>-0.018810000000001992</v>
      </c>
      <c r="H31" s="2">
        <f t="shared" si="1"/>
        <v>0.010360000000005698</v>
      </c>
      <c r="I31" s="2">
        <f t="shared" si="2"/>
        <v>0.005500000000004945</v>
      </c>
    </row>
    <row r="32" spans="1:9" ht="15.75">
      <c r="A32" s="6">
        <v>95</v>
      </c>
      <c r="B32" s="15">
        <v>0.675</v>
      </c>
      <c r="C32" s="7">
        <v>-94.59925</v>
      </c>
      <c r="D32" s="7">
        <v>102.58535</v>
      </c>
      <c r="E32" s="8">
        <v>-37.93765</v>
      </c>
      <c r="F32" s="16">
        <v>39574</v>
      </c>
      <c r="G32" s="2">
        <f t="shared" si="0"/>
        <v>-0.04428000000000054</v>
      </c>
      <c r="H32" s="2">
        <f t="shared" si="1"/>
        <v>0.03261999999999432</v>
      </c>
      <c r="I32" s="2">
        <f t="shared" si="2"/>
        <v>0.011440000000000339</v>
      </c>
    </row>
    <row r="33" spans="1:9" ht="16.5" thickBot="1">
      <c r="A33" s="6">
        <v>100</v>
      </c>
      <c r="B33" s="15">
        <v>0.32083333333333336</v>
      </c>
      <c r="C33" s="7">
        <v>-94.59369</v>
      </c>
      <c r="D33" s="7">
        <v>102.5744</v>
      </c>
      <c r="E33" s="8">
        <v>-37.93817</v>
      </c>
      <c r="F33" s="16">
        <v>39575</v>
      </c>
      <c r="G33" s="2">
        <f t="shared" si="0"/>
        <v>-0.049840000000003215</v>
      </c>
      <c r="H33" s="2">
        <f t="shared" si="1"/>
        <v>0.04357000000000255</v>
      </c>
      <c r="I33" s="2">
        <f t="shared" si="2"/>
        <v>0.011960000000001969</v>
      </c>
    </row>
    <row r="34" spans="1:9" ht="16.5" thickBot="1">
      <c r="A34" s="9" t="s">
        <v>8</v>
      </c>
      <c r="B34" s="17"/>
      <c r="C34" s="10">
        <f>AVERAGE(C2:C33)</f>
        <v>-94.63731375000003</v>
      </c>
      <c r="D34" s="10">
        <f>AVERAGE(D2:D33)</f>
        <v>102.61503968750003</v>
      </c>
      <c r="E34" s="11">
        <f>AVERAGE(E2:E33)</f>
        <v>-37.92713593749998</v>
      </c>
      <c r="F34" s="16" t="s">
        <v>25</v>
      </c>
      <c r="G34" s="18">
        <f>SQRT(SUMSQ(G2:G33)/COUNTA(G2:G33))</f>
        <v>0.013640466450969045</v>
      </c>
      <c r="H34" s="18">
        <f>SQRT(SUMSQ(H2:H33)/COUNTA(H2:H33))</f>
        <v>0.010531388055474926</v>
      </c>
      <c r="I34" s="18">
        <f>SQRT(SUMSQ(I2:I33)/COUNTA(I2:I33))</f>
        <v>0.003924631750241656</v>
      </c>
    </row>
    <row r="35" spans="1:5" ht="16.5" thickBot="1">
      <c r="A35" s="9" t="s">
        <v>9</v>
      </c>
      <c r="B35" s="17"/>
      <c r="C35" s="10">
        <f>MAX(C2:C33)-MIN(C2:C33)</f>
        <v>0.05067000000001087</v>
      </c>
      <c r="D35" s="10">
        <f>MAX(D2:D33)-MIN(D2:D33)</f>
        <v>0.04695999999999856</v>
      </c>
      <c r="E35" s="11">
        <f>MAX(E2:E33)-MIN(E2:E33)</f>
        <v>0.020170000000000243</v>
      </c>
    </row>
    <row r="36" spans="1:5" ht="16.5" thickBot="1">
      <c r="A36" s="9" t="s">
        <v>10</v>
      </c>
      <c r="B36" s="17"/>
      <c r="C36" s="10">
        <f>STDEV(C2:C33)</f>
        <v>0.01233596623306283</v>
      </c>
      <c r="D36" s="10">
        <f>STDEV(D2:D33)</f>
        <v>0.010277361430041944</v>
      </c>
      <c r="E36" s="11">
        <f>STDEV(E2:E33)</f>
        <v>0.003874865125124087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34" sqref="C34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6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</row>
    <row r="2" spans="1:9" ht="15.75">
      <c r="A2" s="6">
        <v>1</v>
      </c>
      <c r="B2" s="15">
        <v>0.5236111111111111</v>
      </c>
      <c r="C2" s="7">
        <v>-51.14969</v>
      </c>
      <c r="D2" s="7">
        <v>102.28023</v>
      </c>
      <c r="E2" s="8">
        <v>67.76747</v>
      </c>
      <c r="F2" s="16">
        <v>39574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0.5284722222222222</v>
      </c>
      <c r="C3" s="7">
        <v>-51.149</v>
      </c>
      <c r="D3" s="7">
        <v>102.28053</v>
      </c>
      <c r="E3" s="8">
        <v>67.76748</v>
      </c>
      <c r="F3" s="16">
        <v>39574</v>
      </c>
      <c r="G3" s="2">
        <f aca="true" t="shared" si="0" ref="G3:G33">($C$2-C3)</f>
        <v>-0.0006899999999987472</v>
      </c>
      <c r="H3" s="2">
        <f>($D$2-D3)</f>
        <v>-0.0002999999999957481</v>
      </c>
      <c r="I3" s="2">
        <f>($E$2-E3)</f>
        <v>-1.0000000003174137E-05</v>
      </c>
    </row>
    <row r="4" spans="1:9" ht="15.75">
      <c r="A4" s="6">
        <v>3</v>
      </c>
      <c r="B4" s="15">
        <v>0.5326388888888889</v>
      </c>
      <c r="C4" s="7">
        <v>-51.14902</v>
      </c>
      <c r="D4" s="7">
        <v>102.28011</v>
      </c>
      <c r="E4" s="8">
        <v>67.76772</v>
      </c>
      <c r="F4" s="16">
        <v>39574</v>
      </c>
      <c r="G4" s="2">
        <f t="shared" si="0"/>
        <v>-0.0006699999999995043</v>
      </c>
      <c r="H4" s="2">
        <f aca="true" t="shared" si="1" ref="H4:H33">($D$2-D4)</f>
        <v>0.00012000000000966793</v>
      </c>
      <c r="I4" s="2">
        <f aca="true" t="shared" si="2" ref="I4:I33">($E$2-E4)</f>
        <v>-0.0002499999999940883</v>
      </c>
    </row>
    <row r="5" spans="1:9" ht="15.75">
      <c r="A5" s="6">
        <v>4</v>
      </c>
      <c r="B5" s="15">
        <v>0.5368055555555555</v>
      </c>
      <c r="C5" s="7">
        <v>-51.14923</v>
      </c>
      <c r="D5" s="7">
        <v>102.28024</v>
      </c>
      <c r="E5" s="8">
        <v>67.76745</v>
      </c>
      <c r="F5" s="16">
        <v>39574</v>
      </c>
      <c r="G5" s="2">
        <f t="shared" si="0"/>
        <v>-0.0004599999999967963</v>
      </c>
      <c r="H5" s="2">
        <f t="shared" si="1"/>
        <v>-1.0000000003174137E-05</v>
      </c>
      <c r="I5" s="2">
        <f t="shared" si="2"/>
        <v>2.0000000006348273E-05</v>
      </c>
    </row>
    <row r="6" spans="1:9" ht="15.75">
      <c r="A6" s="6">
        <v>5</v>
      </c>
      <c r="B6" s="15">
        <v>0.5416666666666666</v>
      </c>
      <c r="C6" s="7">
        <v>-51.14927</v>
      </c>
      <c r="D6" s="7">
        <v>102.27974</v>
      </c>
      <c r="E6" s="8">
        <v>67.76776</v>
      </c>
      <c r="F6" s="16">
        <v>39574</v>
      </c>
      <c r="G6" s="2">
        <f t="shared" si="0"/>
        <v>-0.0004199999999983106</v>
      </c>
      <c r="H6" s="2">
        <f t="shared" si="1"/>
        <v>0.0004899999999992133</v>
      </c>
      <c r="I6" s="2">
        <f t="shared" si="2"/>
        <v>-0.000289999999992574</v>
      </c>
    </row>
    <row r="7" spans="1:9" ht="15.75">
      <c r="A7" s="6">
        <v>6</v>
      </c>
      <c r="B7" s="15">
        <v>0.5465277777777778</v>
      </c>
      <c r="C7" s="7">
        <v>-51.14975</v>
      </c>
      <c r="D7" s="7">
        <v>102.27998</v>
      </c>
      <c r="E7" s="8">
        <v>67.76756</v>
      </c>
      <c r="F7" s="16">
        <v>39574</v>
      </c>
      <c r="G7" s="2">
        <f t="shared" si="0"/>
        <v>5.999999999772854E-05</v>
      </c>
      <c r="H7" s="2">
        <f t="shared" si="1"/>
        <v>0.00025000000000829914</v>
      </c>
      <c r="I7" s="2">
        <f t="shared" si="2"/>
        <v>-9.000000000014552E-05</v>
      </c>
    </row>
    <row r="8" spans="1:9" ht="15.75">
      <c r="A8" s="6">
        <v>7</v>
      </c>
      <c r="B8" s="15">
        <v>0.5506944444444445</v>
      </c>
      <c r="C8" s="7">
        <v>-51.14968</v>
      </c>
      <c r="D8" s="7">
        <v>102.28023</v>
      </c>
      <c r="E8" s="8">
        <v>67.76768</v>
      </c>
      <c r="F8" s="16">
        <v>39574</v>
      </c>
      <c r="G8" s="2">
        <f t="shared" si="0"/>
        <v>-1.0000000003174137E-05</v>
      </c>
      <c r="H8" s="2">
        <f t="shared" si="1"/>
        <v>0</v>
      </c>
      <c r="I8" s="2">
        <f t="shared" si="2"/>
        <v>-0.0002099999999956026</v>
      </c>
    </row>
    <row r="9" spans="1:9" ht="15.75">
      <c r="A9" s="6">
        <v>8</v>
      </c>
      <c r="B9" s="15">
        <v>0.5555555555555556</v>
      </c>
      <c r="C9" s="7">
        <v>-51.14897</v>
      </c>
      <c r="D9" s="7">
        <v>102.2805</v>
      </c>
      <c r="E9" s="8">
        <v>67.768</v>
      </c>
      <c r="F9" s="16">
        <v>39574</v>
      </c>
      <c r="G9" s="2">
        <f t="shared" si="0"/>
        <v>-0.0007200000000011642</v>
      </c>
      <c r="H9" s="2">
        <f t="shared" si="1"/>
        <v>-0.00027000000000043656</v>
      </c>
      <c r="I9" s="2">
        <f t="shared" si="2"/>
        <v>-0.000529999999997699</v>
      </c>
    </row>
    <row r="10" spans="1:9" ht="15.75">
      <c r="A10" s="6">
        <v>9</v>
      </c>
      <c r="B10" s="15">
        <v>0.5618055555555556</v>
      </c>
      <c r="C10" s="7">
        <v>-51.14805</v>
      </c>
      <c r="D10" s="7">
        <v>102.2817</v>
      </c>
      <c r="E10" s="8">
        <v>67.76791</v>
      </c>
      <c r="F10" s="16">
        <v>39574</v>
      </c>
      <c r="G10" s="2">
        <f t="shared" si="0"/>
        <v>-0.0016400000000018622</v>
      </c>
      <c r="H10" s="2">
        <f t="shared" si="1"/>
        <v>-0.0014699999999976399</v>
      </c>
      <c r="I10" s="2">
        <f t="shared" si="2"/>
        <v>-0.00043999999999755346</v>
      </c>
    </row>
    <row r="11" spans="1:9" ht="15.75">
      <c r="A11" s="6">
        <v>10</v>
      </c>
      <c r="B11" s="15">
        <v>0.5659722222222222</v>
      </c>
      <c r="C11" s="7">
        <v>-51.14798</v>
      </c>
      <c r="D11" s="7">
        <v>102.27973</v>
      </c>
      <c r="E11" s="8">
        <v>67.76797</v>
      </c>
      <c r="F11" s="16">
        <v>39574</v>
      </c>
      <c r="G11" s="2">
        <f t="shared" si="0"/>
        <v>-0.0017100000000027649</v>
      </c>
      <c r="H11" s="2">
        <f t="shared" si="1"/>
        <v>0.0005000000000023874</v>
      </c>
      <c r="I11" s="2">
        <f t="shared" si="2"/>
        <v>-0.0005000000000023874</v>
      </c>
    </row>
    <row r="12" spans="1:9" ht="15.75">
      <c r="A12" s="6">
        <v>11</v>
      </c>
      <c r="B12" s="15">
        <v>0.5708333333333333</v>
      </c>
      <c r="C12" s="7">
        <v>-51.14773</v>
      </c>
      <c r="D12" s="7">
        <v>102.28015</v>
      </c>
      <c r="E12" s="8">
        <v>67.76824</v>
      </c>
      <c r="F12" s="16">
        <v>39574</v>
      </c>
      <c r="G12" s="2">
        <f t="shared" si="0"/>
        <v>-0.001959999999996853</v>
      </c>
      <c r="H12" s="2">
        <f t="shared" si="1"/>
        <v>7.999999999697138E-05</v>
      </c>
      <c r="I12" s="2">
        <f t="shared" si="2"/>
        <v>-0.000770000000002824</v>
      </c>
    </row>
    <row r="13" spans="1:9" ht="15.75">
      <c r="A13" s="6">
        <v>12</v>
      </c>
      <c r="B13" s="15">
        <v>0.5756944444444444</v>
      </c>
      <c r="C13" s="7">
        <v>-51.14863</v>
      </c>
      <c r="D13" s="7">
        <v>102.28057</v>
      </c>
      <c r="E13" s="8">
        <v>67.76795</v>
      </c>
      <c r="F13" s="16">
        <v>39574</v>
      </c>
      <c r="G13" s="2">
        <f t="shared" si="0"/>
        <v>-0.0010600000000025034</v>
      </c>
      <c r="H13" s="2">
        <f t="shared" si="1"/>
        <v>-0.0003399999999942338</v>
      </c>
      <c r="I13" s="2">
        <f t="shared" si="2"/>
        <v>-0.00047999999999603915</v>
      </c>
    </row>
    <row r="14" spans="1:9" ht="15.75">
      <c r="A14" s="6">
        <v>13</v>
      </c>
      <c r="B14" s="15">
        <v>0.579861111111111</v>
      </c>
      <c r="C14" s="7">
        <v>-51.1484</v>
      </c>
      <c r="D14" s="7">
        <v>102.28031</v>
      </c>
      <c r="E14" s="8">
        <v>67.7681</v>
      </c>
      <c r="F14" s="16">
        <v>39574</v>
      </c>
      <c r="G14" s="2">
        <f t="shared" si="0"/>
        <v>-0.0012899999999973488</v>
      </c>
      <c r="H14" s="2">
        <f t="shared" si="1"/>
        <v>-7.999999999697138E-05</v>
      </c>
      <c r="I14" s="2">
        <f t="shared" si="2"/>
        <v>-0.0006300000000010186</v>
      </c>
    </row>
    <row r="15" spans="1:9" ht="15.75">
      <c r="A15" s="6">
        <v>14</v>
      </c>
      <c r="B15" s="15">
        <v>0.5847222222222223</v>
      </c>
      <c r="C15" s="7">
        <v>-51.14756</v>
      </c>
      <c r="D15" s="7">
        <v>102.28003</v>
      </c>
      <c r="E15" s="8">
        <v>67.76812</v>
      </c>
      <c r="F15" s="16">
        <v>39574</v>
      </c>
      <c r="G15" s="2">
        <f t="shared" si="0"/>
        <v>-0.0021300000000010755</v>
      </c>
      <c r="H15" s="2">
        <f t="shared" si="1"/>
        <v>0.0002000000000066393</v>
      </c>
      <c r="I15" s="2">
        <f t="shared" si="2"/>
        <v>-0.000649999999993156</v>
      </c>
    </row>
    <row r="16" spans="1:9" ht="15.75">
      <c r="A16" s="6">
        <v>15</v>
      </c>
      <c r="B16" s="15">
        <v>0.5895833333333333</v>
      </c>
      <c r="C16" s="7">
        <v>-51.14721</v>
      </c>
      <c r="D16" s="7">
        <v>102.27976</v>
      </c>
      <c r="E16" s="8">
        <v>67.76794</v>
      </c>
      <c r="F16" s="16">
        <v>39574</v>
      </c>
      <c r="G16" s="2">
        <f t="shared" si="0"/>
        <v>-0.0024799999999984834</v>
      </c>
      <c r="H16" s="2">
        <f t="shared" si="1"/>
        <v>0.00047000000000707587</v>
      </c>
      <c r="I16" s="2">
        <f t="shared" si="2"/>
        <v>-0.000469999999992865</v>
      </c>
    </row>
    <row r="17" spans="1:9" ht="15.75">
      <c r="A17" s="6">
        <v>20</v>
      </c>
      <c r="B17" s="15">
        <v>0.59375</v>
      </c>
      <c r="C17" s="7">
        <v>-51.12451</v>
      </c>
      <c r="D17" s="7">
        <v>102.26508</v>
      </c>
      <c r="E17" s="8">
        <v>67.76475</v>
      </c>
      <c r="F17" s="16">
        <v>39574</v>
      </c>
      <c r="G17" s="2">
        <f t="shared" si="0"/>
        <v>-0.02517999999999887</v>
      </c>
      <c r="H17" s="2">
        <f t="shared" si="1"/>
        <v>0.015150000000005548</v>
      </c>
      <c r="I17" s="2">
        <f t="shared" si="2"/>
        <v>0.002719999999996503</v>
      </c>
    </row>
    <row r="18" spans="1:9" ht="15.75">
      <c r="A18" s="6">
        <v>25</v>
      </c>
      <c r="B18" s="15">
        <v>0.5993055555555555</v>
      </c>
      <c r="C18" s="7">
        <v>-51.13934</v>
      </c>
      <c r="D18" s="7">
        <v>102.27452</v>
      </c>
      <c r="E18" s="8">
        <v>67.76674</v>
      </c>
      <c r="F18" s="16">
        <v>39574</v>
      </c>
      <c r="G18" s="2">
        <f t="shared" si="0"/>
        <v>-0.010350000000002524</v>
      </c>
      <c r="H18" s="2">
        <f t="shared" si="1"/>
        <v>0.005710000000007653</v>
      </c>
      <c r="I18" s="2">
        <f t="shared" si="2"/>
        <v>0.0007300000000043383</v>
      </c>
    </row>
    <row r="19" spans="1:9" ht="15.75">
      <c r="A19" s="6">
        <v>30</v>
      </c>
      <c r="B19" s="15">
        <v>0.6041666666666666</v>
      </c>
      <c r="C19" s="7">
        <v>-51.14148</v>
      </c>
      <c r="D19" s="7">
        <v>102.27568</v>
      </c>
      <c r="E19" s="8">
        <v>67.76706</v>
      </c>
      <c r="F19" s="16">
        <v>39574</v>
      </c>
      <c r="G19" s="2">
        <f t="shared" si="0"/>
        <v>-0.008209999999998274</v>
      </c>
      <c r="H19" s="2">
        <f t="shared" si="1"/>
        <v>0.004550000000008936</v>
      </c>
      <c r="I19" s="2">
        <f t="shared" si="2"/>
        <v>0.0004100000000022419</v>
      </c>
    </row>
    <row r="20" spans="1:9" ht="15.75">
      <c r="A20" s="6">
        <v>35</v>
      </c>
      <c r="B20" s="15">
        <v>0.6083333333333333</v>
      </c>
      <c r="C20" s="7">
        <v>-51.14339</v>
      </c>
      <c r="D20" s="7">
        <v>102.27605</v>
      </c>
      <c r="E20" s="8">
        <v>67.76716</v>
      </c>
      <c r="F20" s="16">
        <v>39574</v>
      </c>
      <c r="G20" s="2">
        <f t="shared" si="0"/>
        <v>-0.006300000000003081</v>
      </c>
      <c r="H20" s="2">
        <f t="shared" si="1"/>
        <v>0.00418000000000518</v>
      </c>
      <c r="I20" s="2">
        <f t="shared" si="2"/>
        <v>0.00030999999999892225</v>
      </c>
    </row>
    <row r="21" spans="1:9" ht="15.75">
      <c r="A21" s="6">
        <v>40</v>
      </c>
      <c r="B21" s="15">
        <v>0.6131944444444445</v>
      </c>
      <c r="C21" s="7">
        <v>-51.1473</v>
      </c>
      <c r="D21" s="7">
        <v>102.27807</v>
      </c>
      <c r="E21" s="8">
        <v>67.76701</v>
      </c>
      <c r="F21" s="16">
        <v>39574</v>
      </c>
      <c r="G21" s="2">
        <f t="shared" si="0"/>
        <v>-0.002389999999998338</v>
      </c>
      <c r="H21" s="2">
        <f t="shared" si="1"/>
        <v>0.0021600000000034925</v>
      </c>
      <c r="I21" s="2">
        <f t="shared" si="2"/>
        <v>0.00046000000000390173</v>
      </c>
    </row>
    <row r="22" spans="1:9" ht="15.75">
      <c r="A22" s="6">
        <v>45</v>
      </c>
      <c r="B22" s="15">
        <v>0.6194444444444445</v>
      </c>
      <c r="C22" s="7">
        <v>-51.14759</v>
      </c>
      <c r="D22" s="7">
        <v>102.27792</v>
      </c>
      <c r="E22" s="8">
        <v>67.76733</v>
      </c>
      <c r="F22" s="16">
        <v>39574</v>
      </c>
      <c r="G22" s="2">
        <f t="shared" si="0"/>
        <v>-0.0020999999999986585</v>
      </c>
      <c r="H22" s="2">
        <f t="shared" si="1"/>
        <v>0.002310000000008472</v>
      </c>
      <c r="I22" s="2">
        <f t="shared" si="2"/>
        <v>0.00014000000000180535</v>
      </c>
    </row>
    <row r="23" spans="1:9" ht="15.75">
      <c r="A23" s="6">
        <v>50</v>
      </c>
      <c r="B23" s="15">
        <v>0.6243055555555556</v>
      </c>
      <c r="C23" s="7">
        <v>-51.1493</v>
      </c>
      <c r="D23" s="7">
        <v>102.27863</v>
      </c>
      <c r="E23" s="8">
        <v>67.76738</v>
      </c>
      <c r="F23" s="16">
        <v>39574</v>
      </c>
      <c r="G23" s="2">
        <f t="shared" si="0"/>
        <v>-0.00039000000000299906</v>
      </c>
      <c r="H23" s="2">
        <f t="shared" si="1"/>
        <v>0.001599999999996271</v>
      </c>
      <c r="I23" s="2">
        <f t="shared" si="2"/>
        <v>9.000000000014552E-05</v>
      </c>
    </row>
    <row r="24" spans="1:9" ht="15.75">
      <c r="A24" s="6">
        <v>55</v>
      </c>
      <c r="B24" s="15">
        <v>0.63125</v>
      </c>
      <c r="C24" s="7">
        <v>-51.15034</v>
      </c>
      <c r="D24" s="7">
        <v>102.27928</v>
      </c>
      <c r="E24" s="8">
        <v>67.76756</v>
      </c>
      <c r="F24" s="16">
        <v>39574</v>
      </c>
      <c r="G24" s="2">
        <f t="shared" si="0"/>
        <v>0.0006500000000002615</v>
      </c>
      <c r="H24" s="2">
        <f t="shared" si="1"/>
        <v>0.000950000000003115</v>
      </c>
      <c r="I24" s="2">
        <f t="shared" si="2"/>
        <v>-9.000000000014552E-05</v>
      </c>
    </row>
    <row r="25" spans="1:9" ht="15.75">
      <c r="A25" s="6">
        <v>60</v>
      </c>
      <c r="B25" s="15">
        <v>0.6361111111111112</v>
      </c>
      <c r="C25" s="7">
        <v>-51.149</v>
      </c>
      <c r="D25" s="7">
        <v>102.27862</v>
      </c>
      <c r="E25" s="8">
        <v>67.76772</v>
      </c>
      <c r="F25" s="16">
        <v>39574</v>
      </c>
      <c r="G25" s="2">
        <f t="shared" si="0"/>
        <v>-0.0006899999999987472</v>
      </c>
      <c r="H25" s="2">
        <f t="shared" si="1"/>
        <v>0.0016099999999994452</v>
      </c>
      <c r="I25" s="2">
        <f t="shared" si="2"/>
        <v>-0.0002499999999940883</v>
      </c>
    </row>
    <row r="26" spans="1:9" ht="15.75">
      <c r="A26" s="6">
        <v>65</v>
      </c>
      <c r="B26" s="15">
        <v>0.6402777777777778</v>
      </c>
      <c r="C26" s="7">
        <v>-51.14966</v>
      </c>
      <c r="D26" s="7">
        <v>102.27858</v>
      </c>
      <c r="E26" s="8">
        <v>67.76737</v>
      </c>
      <c r="F26" s="16">
        <v>39574</v>
      </c>
      <c r="G26" s="2">
        <f t="shared" si="0"/>
        <v>-3.0000000002416982E-05</v>
      </c>
      <c r="H26" s="2">
        <f t="shared" si="1"/>
        <v>0.001649999999997931</v>
      </c>
      <c r="I26" s="2">
        <f t="shared" si="2"/>
        <v>0.00010000000000331966</v>
      </c>
    </row>
    <row r="27" spans="1:9" ht="15.75">
      <c r="A27" s="6">
        <v>70</v>
      </c>
      <c r="B27" s="15">
        <v>0.6451388888888888</v>
      </c>
      <c r="C27" s="7">
        <v>-51.1506</v>
      </c>
      <c r="D27" s="7">
        <v>102.27854</v>
      </c>
      <c r="E27" s="8">
        <v>67.76752</v>
      </c>
      <c r="F27" s="16">
        <v>39574</v>
      </c>
      <c r="G27" s="2">
        <f t="shared" si="0"/>
        <v>0.0009099999999975239</v>
      </c>
      <c r="H27" s="2">
        <f t="shared" si="1"/>
        <v>0.0016899999999964166</v>
      </c>
      <c r="I27" s="2">
        <f t="shared" si="2"/>
        <v>-5.000000000165983E-05</v>
      </c>
    </row>
    <row r="28" spans="1:9" ht="15.75">
      <c r="A28" s="6">
        <v>75</v>
      </c>
      <c r="B28" s="15">
        <v>0.6527777777777778</v>
      </c>
      <c r="C28" s="7">
        <v>-51.16277</v>
      </c>
      <c r="D28" s="7">
        <v>102.23152</v>
      </c>
      <c r="E28" s="8">
        <v>67.77607</v>
      </c>
      <c r="F28" s="16">
        <v>39574</v>
      </c>
      <c r="G28" s="2">
        <f t="shared" si="0"/>
        <v>0.013080000000002201</v>
      </c>
      <c r="H28" s="2">
        <f t="shared" si="1"/>
        <v>0.04870999999999981</v>
      </c>
      <c r="I28" s="2">
        <f t="shared" si="2"/>
        <v>-0.008600000000001273</v>
      </c>
    </row>
    <row r="29" spans="1:9" ht="15.75">
      <c r="A29" s="6">
        <v>80</v>
      </c>
      <c r="B29" s="15">
        <v>0.6576388888888889</v>
      </c>
      <c r="C29" s="7">
        <v>-51.16144</v>
      </c>
      <c r="D29" s="7">
        <v>102.23764</v>
      </c>
      <c r="E29" s="8">
        <v>67.77485</v>
      </c>
      <c r="F29" s="16">
        <v>39574</v>
      </c>
      <c r="G29" s="2">
        <f t="shared" si="0"/>
        <v>0.011749999999999261</v>
      </c>
      <c r="H29" s="2">
        <f t="shared" si="1"/>
        <v>0.042590000000004125</v>
      </c>
      <c r="I29" s="2">
        <f t="shared" si="2"/>
        <v>-0.007379999999997722</v>
      </c>
    </row>
    <row r="30" spans="1:9" ht="15.75">
      <c r="A30" s="6">
        <v>85</v>
      </c>
      <c r="B30" s="15">
        <v>0.6625</v>
      </c>
      <c r="C30" s="7">
        <v>-51.1658</v>
      </c>
      <c r="D30" s="7">
        <v>102.22371</v>
      </c>
      <c r="E30" s="8">
        <v>67.77705</v>
      </c>
      <c r="F30" s="16">
        <v>39574</v>
      </c>
      <c r="G30" s="2">
        <f t="shared" si="0"/>
        <v>0.016109999999997626</v>
      </c>
      <c r="H30" s="2">
        <f t="shared" si="1"/>
        <v>0.05652000000000612</v>
      </c>
      <c r="I30" s="2">
        <f t="shared" si="2"/>
        <v>-0.0095799999999997</v>
      </c>
    </row>
    <row r="31" spans="1:9" ht="15.75">
      <c r="A31" s="6">
        <v>90</v>
      </c>
      <c r="B31" s="15">
        <v>0.6680555555555556</v>
      </c>
      <c r="C31" s="7">
        <v>-51.16343</v>
      </c>
      <c r="D31" s="7">
        <v>102.23207</v>
      </c>
      <c r="E31" s="8">
        <v>67.77554</v>
      </c>
      <c r="F31" s="16">
        <v>39574</v>
      </c>
      <c r="G31" s="2">
        <f t="shared" si="0"/>
        <v>0.013739999999998531</v>
      </c>
      <c r="H31" s="2">
        <f t="shared" si="1"/>
        <v>0.04816000000000997</v>
      </c>
      <c r="I31" s="2">
        <f t="shared" si="2"/>
        <v>-0.008070000000003574</v>
      </c>
    </row>
    <row r="32" spans="1:9" ht="15.75">
      <c r="A32" s="6">
        <v>95</v>
      </c>
      <c r="B32" s="15">
        <v>0.675</v>
      </c>
      <c r="C32" s="7">
        <v>-51.1865</v>
      </c>
      <c r="D32" s="7">
        <v>102.15637</v>
      </c>
      <c r="E32" s="8">
        <v>67.7896</v>
      </c>
      <c r="F32" s="16">
        <v>39574</v>
      </c>
      <c r="G32" s="2">
        <f t="shared" si="0"/>
        <v>0.036810000000002674</v>
      </c>
      <c r="H32" s="2">
        <f t="shared" si="1"/>
        <v>0.12386000000000763</v>
      </c>
      <c r="I32" s="2">
        <f t="shared" si="2"/>
        <v>-0.02212999999998999</v>
      </c>
    </row>
    <row r="33" spans="1:9" ht="16.5" thickBot="1">
      <c r="A33" s="6">
        <v>100</v>
      </c>
      <c r="B33" s="15">
        <v>0.32083333333333336</v>
      </c>
      <c r="C33" s="7">
        <v>-51.19059</v>
      </c>
      <c r="D33" s="7">
        <v>102.12629</v>
      </c>
      <c r="E33" s="8">
        <v>67.79293</v>
      </c>
      <c r="F33" s="16">
        <v>39575</v>
      </c>
      <c r="G33" s="2">
        <f t="shared" si="0"/>
        <v>0.0409000000000006</v>
      </c>
      <c r="H33" s="2">
        <f t="shared" si="1"/>
        <v>0.15394000000000574</v>
      </c>
      <c r="I33" s="2">
        <f t="shared" si="2"/>
        <v>-0.025459999999995375</v>
      </c>
    </row>
    <row r="34" spans="1:9" ht="16.5" thickBot="1">
      <c r="A34" s="9" t="s">
        <v>8</v>
      </c>
      <c r="B34" s="17"/>
      <c r="C34" s="10">
        <f>AVERAGE(C2:C33)</f>
        <v>-51.15166281249999</v>
      </c>
      <c r="D34" s="10">
        <f>AVERAGE(D2:D33)</f>
        <v>102.26413687499999</v>
      </c>
      <c r="E34" s="11">
        <f>AVERAGE(E2:E33)</f>
        <v>67.77003093750001</v>
      </c>
      <c r="F34" s="16" t="s">
        <v>25</v>
      </c>
      <c r="G34" s="18">
        <f>SQRT(SUMSQ(G2:G33)/COUNTA(G2:G33))</f>
        <v>0.012080809808328444</v>
      </c>
      <c r="H34" s="18">
        <f>SQRT(SUMSQ(H2:H33)/COUNTA(H2:H33))</f>
        <v>0.03915693904022874</v>
      </c>
      <c r="I34" s="18">
        <f>SQRT(SUMSQ(I2:I33)/COUNTA(I2:I33))</f>
        <v>0.006695566396876293</v>
      </c>
    </row>
    <row r="35" spans="1:5" ht="16.5" thickBot="1">
      <c r="A35" s="9" t="s">
        <v>9</v>
      </c>
      <c r="B35" s="17"/>
      <c r="C35" s="10">
        <f>MAX(C2:C33)-MIN(C2:C33)</f>
        <v>0.06607999999999947</v>
      </c>
      <c r="D35" s="10">
        <f>MAX(D2:D33)-MIN(D2:D33)</f>
        <v>0.15541000000000338</v>
      </c>
      <c r="E35" s="11">
        <f>MAX(E2:E33)-MIN(E2:E33)</f>
        <v>0.028179999999991878</v>
      </c>
    </row>
    <row r="36" spans="1:5" ht="16.5" thickBot="1">
      <c r="A36" s="9" t="s">
        <v>10</v>
      </c>
      <c r="B36" s="17"/>
      <c r="C36" s="10">
        <f>STDEV(C2:C33)</f>
        <v>0.012109350222139296</v>
      </c>
      <c r="D36" s="10">
        <f>STDEV(D2:D33)</f>
        <v>0.0362682081022994</v>
      </c>
      <c r="E36" s="11">
        <f>STDEV(E2:E33)</f>
        <v>0.006285443171879331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0">
      <selection activeCell="G36" sqref="G36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7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</row>
    <row r="2" spans="1:9" ht="15.75">
      <c r="A2" s="6">
        <v>1</v>
      </c>
      <c r="B2" s="15">
        <v>0.5236111111111111</v>
      </c>
      <c r="C2" s="7">
        <v>51.42978</v>
      </c>
      <c r="D2" s="7">
        <v>101.94023</v>
      </c>
      <c r="E2" s="8">
        <v>67.4153</v>
      </c>
      <c r="F2" s="16">
        <v>39574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0.5284722222222222</v>
      </c>
      <c r="C3" s="7">
        <v>51.43008</v>
      </c>
      <c r="D3" s="7">
        <v>101.94088</v>
      </c>
      <c r="E3" s="8">
        <v>67.41507</v>
      </c>
      <c r="F3" s="16">
        <v>39574</v>
      </c>
      <c r="G3" s="2">
        <f aca="true" t="shared" si="0" ref="G3:G33">($C$2-C3)</f>
        <v>-0.0002999999999957481</v>
      </c>
      <c r="H3" s="2">
        <f>($D$2-D3)</f>
        <v>-0.0006500000000073669</v>
      </c>
      <c r="I3" s="2">
        <f>($E$2-E3)</f>
        <v>0.00023000000000195087</v>
      </c>
    </row>
    <row r="4" spans="1:9" ht="15.75">
      <c r="A4" s="6">
        <v>3</v>
      </c>
      <c r="B4" s="15">
        <v>0.5326388888888889</v>
      </c>
      <c r="C4" s="7">
        <v>51.43011</v>
      </c>
      <c r="D4" s="7">
        <v>101.94024</v>
      </c>
      <c r="E4" s="8">
        <v>67.41569</v>
      </c>
      <c r="F4" s="16">
        <v>39574</v>
      </c>
      <c r="G4" s="2">
        <f t="shared" si="0"/>
        <v>-0.0003299999999981651</v>
      </c>
      <c r="H4" s="2">
        <f aca="true" t="shared" si="1" ref="H4:H33">($D$2-D4)</f>
        <v>-1.0000000003174137E-05</v>
      </c>
      <c r="I4" s="2">
        <f aca="true" t="shared" si="2" ref="I4:I33">($E$2-E4)</f>
        <v>-0.00038999999999589363</v>
      </c>
    </row>
    <row r="5" spans="1:9" ht="15.75">
      <c r="A5" s="6">
        <v>4</v>
      </c>
      <c r="B5" s="15">
        <v>0.5368055555555555</v>
      </c>
      <c r="C5" s="7">
        <v>51.43001</v>
      </c>
      <c r="D5" s="7">
        <v>101.9402</v>
      </c>
      <c r="E5" s="8">
        <v>67.4158</v>
      </c>
      <c r="F5" s="16">
        <v>39574</v>
      </c>
      <c r="G5" s="2">
        <f t="shared" si="0"/>
        <v>-0.00023000000000195087</v>
      </c>
      <c r="H5" s="2">
        <f t="shared" si="1"/>
        <v>2.9999999995311555E-05</v>
      </c>
      <c r="I5" s="2">
        <f t="shared" si="2"/>
        <v>-0.0005000000000023874</v>
      </c>
    </row>
    <row r="6" spans="1:9" ht="15.75">
      <c r="A6" s="6">
        <v>5</v>
      </c>
      <c r="B6" s="15">
        <v>0.5416666666666666</v>
      </c>
      <c r="C6" s="7">
        <v>51.4297</v>
      </c>
      <c r="D6" s="7">
        <v>101.9394</v>
      </c>
      <c r="E6" s="8">
        <v>67.41583</v>
      </c>
      <c r="F6" s="16">
        <v>39574</v>
      </c>
      <c r="G6" s="2">
        <f t="shared" si="0"/>
        <v>8.000000000407681E-05</v>
      </c>
      <c r="H6" s="2">
        <f t="shared" si="1"/>
        <v>0.0008299999999934471</v>
      </c>
      <c r="I6" s="2">
        <f t="shared" si="2"/>
        <v>-0.000529999999997699</v>
      </c>
    </row>
    <row r="7" spans="1:9" ht="15.75">
      <c r="A7" s="6">
        <v>6</v>
      </c>
      <c r="B7" s="15">
        <v>0.5465277777777778</v>
      </c>
      <c r="C7" s="7">
        <v>51.42933</v>
      </c>
      <c r="D7" s="7">
        <v>101.9393</v>
      </c>
      <c r="E7" s="8">
        <v>67.41626</v>
      </c>
      <c r="F7" s="16">
        <v>39574</v>
      </c>
      <c r="G7" s="2">
        <f t="shared" si="0"/>
        <v>0.0004500000000007276</v>
      </c>
      <c r="H7" s="2">
        <f t="shared" si="1"/>
        <v>0.0009299999999967667</v>
      </c>
      <c r="I7" s="2">
        <f t="shared" si="2"/>
        <v>-0.0009599999999920783</v>
      </c>
    </row>
    <row r="8" spans="1:9" ht="15.75">
      <c r="A8" s="6">
        <v>7</v>
      </c>
      <c r="B8" s="15">
        <v>0.5506944444444445</v>
      </c>
      <c r="C8" s="7">
        <v>51.42923</v>
      </c>
      <c r="D8" s="7">
        <v>101.93988</v>
      </c>
      <c r="E8" s="8">
        <v>67.41624</v>
      </c>
      <c r="F8" s="16">
        <v>39574</v>
      </c>
      <c r="G8" s="2">
        <f t="shared" si="0"/>
        <v>0.0005500000000040473</v>
      </c>
      <c r="H8" s="2">
        <f t="shared" si="1"/>
        <v>0.00034999999999740794</v>
      </c>
      <c r="I8" s="2">
        <f t="shared" si="2"/>
        <v>-0.0009399999999999409</v>
      </c>
    </row>
    <row r="9" spans="1:9" ht="15.75">
      <c r="A9" s="6">
        <v>8</v>
      </c>
      <c r="B9" s="15">
        <v>0.5555555555555556</v>
      </c>
      <c r="C9" s="7">
        <v>51.42993</v>
      </c>
      <c r="D9" s="7">
        <v>101.94023</v>
      </c>
      <c r="E9" s="8">
        <v>67.41587</v>
      </c>
      <c r="F9" s="16">
        <v>39574</v>
      </c>
      <c r="G9" s="2">
        <f t="shared" si="0"/>
        <v>-0.00014999999999787406</v>
      </c>
      <c r="H9" s="2">
        <f t="shared" si="1"/>
        <v>0</v>
      </c>
      <c r="I9" s="2">
        <f t="shared" si="2"/>
        <v>-0.0005699999999961847</v>
      </c>
    </row>
    <row r="10" spans="1:9" ht="15.75">
      <c r="A10" s="6">
        <v>9</v>
      </c>
      <c r="B10" s="15">
        <v>0.5618055555555556</v>
      </c>
      <c r="C10" s="7">
        <v>51.43089</v>
      </c>
      <c r="D10" s="7">
        <v>101.94125</v>
      </c>
      <c r="E10" s="8">
        <v>67.41454</v>
      </c>
      <c r="F10" s="16">
        <v>39574</v>
      </c>
      <c r="G10" s="2">
        <f t="shared" si="0"/>
        <v>-0.0011099999999970578</v>
      </c>
      <c r="H10" s="2">
        <f t="shared" si="1"/>
        <v>-0.0010199999999969123</v>
      </c>
      <c r="I10" s="2">
        <f t="shared" si="2"/>
        <v>0.0007599999999996498</v>
      </c>
    </row>
    <row r="11" spans="1:9" ht="15.75">
      <c r="A11" s="6">
        <v>10</v>
      </c>
      <c r="B11" s="15">
        <v>0.5659722222222222</v>
      </c>
      <c r="C11" s="7">
        <v>51.43092</v>
      </c>
      <c r="D11" s="7">
        <v>101.9411</v>
      </c>
      <c r="E11" s="8">
        <v>67.4148</v>
      </c>
      <c r="F11" s="16">
        <v>39574</v>
      </c>
      <c r="G11" s="2">
        <f t="shared" si="0"/>
        <v>-0.0011399999999994748</v>
      </c>
      <c r="H11" s="2">
        <f t="shared" si="1"/>
        <v>-0.0008700000000061436</v>
      </c>
      <c r="I11" s="2">
        <f t="shared" si="2"/>
        <v>0.0005000000000023874</v>
      </c>
    </row>
    <row r="12" spans="1:9" ht="15.75">
      <c r="A12" s="6">
        <v>11</v>
      </c>
      <c r="B12" s="15">
        <v>0.5708333333333333</v>
      </c>
      <c r="C12" s="7">
        <v>51.43117</v>
      </c>
      <c r="D12" s="7">
        <v>101.94193</v>
      </c>
      <c r="E12" s="8">
        <v>67.4146</v>
      </c>
      <c r="F12" s="16">
        <v>39574</v>
      </c>
      <c r="G12" s="2">
        <f t="shared" si="0"/>
        <v>-0.0013900000000006685</v>
      </c>
      <c r="H12" s="2">
        <f t="shared" si="1"/>
        <v>-0.0016999999999995907</v>
      </c>
      <c r="I12" s="2">
        <f t="shared" si="2"/>
        <v>0.0007000000000090267</v>
      </c>
    </row>
    <row r="13" spans="1:9" ht="15.75">
      <c r="A13" s="6">
        <v>12</v>
      </c>
      <c r="B13" s="15">
        <v>0.5756944444444444</v>
      </c>
      <c r="C13" s="7">
        <v>51.43038</v>
      </c>
      <c r="D13" s="7">
        <v>101.94081</v>
      </c>
      <c r="E13" s="8">
        <v>67.41582</v>
      </c>
      <c r="F13" s="16">
        <v>39574</v>
      </c>
      <c r="G13" s="2">
        <f t="shared" si="0"/>
        <v>-0.0005999999999986017</v>
      </c>
      <c r="H13" s="2">
        <f t="shared" si="1"/>
        <v>-0.0005799999999993588</v>
      </c>
      <c r="I13" s="2">
        <f t="shared" si="2"/>
        <v>-0.0005199999999945248</v>
      </c>
    </row>
    <row r="14" spans="1:9" ht="15.75">
      <c r="A14" s="6">
        <v>13</v>
      </c>
      <c r="B14" s="15">
        <v>0.579861111111111</v>
      </c>
      <c r="C14" s="7">
        <v>51.43045</v>
      </c>
      <c r="D14" s="7">
        <v>101.94091</v>
      </c>
      <c r="E14" s="8">
        <v>67.41539</v>
      </c>
      <c r="F14" s="16">
        <v>39574</v>
      </c>
      <c r="G14" s="2">
        <f t="shared" si="0"/>
        <v>-0.0006699999999995043</v>
      </c>
      <c r="H14" s="2">
        <f t="shared" si="1"/>
        <v>-0.0006800000000026785</v>
      </c>
      <c r="I14" s="2">
        <f t="shared" si="2"/>
        <v>-9.000000000014552E-05</v>
      </c>
    </row>
    <row r="15" spans="1:9" ht="15.75">
      <c r="A15" s="6">
        <v>14</v>
      </c>
      <c r="B15" s="15">
        <v>0.5847222222222223</v>
      </c>
      <c r="C15" s="7">
        <v>51.43146</v>
      </c>
      <c r="D15" s="7">
        <v>101.94229</v>
      </c>
      <c r="E15" s="8">
        <v>67.41408</v>
      </c>
      <c r="F15" s="16">
        <v>39574</v>
      </c>
      <c r="G15" s="2">
        <f t="shared" si="0"/>
        <v>-0.0016800000000003479</v>
      </c>
      <c r="H15" s="2">
        <f t="shared" si="1"/>
        <v>-0.002060000000000173</v>
      </c>
      <c r="I15" s="2">
        <f t="shared" si="2"/>
        <v>0.0012200000000035516</v>
      </c>
    </row>
    <row r="16" spans="1:9" ht="15.75">
      <c r="A16" s="6">
        <v>15</v>
      </c>
      <c r="B16" s="15">
        <v>0.5895833333333333</v>
      </c>
      <c r="C16" s="7">
        <v>51.43164</v>
      </c>
      <c r="D16" s="7">
        <v>101.94176</v>
      </c>
      <c r="E16" s="8">
        <v>67.414</v>
      </c>
      <c r="F16" s="16">
        <v>39574</v>
      </c>
      <c r="G16" s="2">
        <f t="shared" si="0"/>
        <v>-0.001860000000000639</v>
      </c>
      <c r="H16" s="2">
        <f t="shared" si="1"/>
        <v>-0.0015300000000024738</v>
      </c>
      <c r="I16" s="2">
        <f t="shared" si="2"/>
        <v>0.001300000000000523</v>
      </c>
    </row>
    <row r="17" spans="1:9" ht="15.75">
      <c r="A17" s="6">
        <v>20</v>
      </c>
      <c r="B17" s="15">
        <v>0.59375</v>
      </c>
      <c r="C17" s="7">
        <v>51.45462</v>
      </c>
      <c r="D17" s="7">
        <v>101.95842</v>
      </c>
      <c r="E17" s="8">
        <v>67.38714</v>
      </c>
      <c r="F17" s="16">
        <v>39574</v>
      </c>
      <c r="G17" s="2">
        <f t="shared" si="0"/>
        <v>-0.02483999999999753</v>
      </c>
      <c r="H17" s="2">
        <f t="shared" si="1"/>
        <v>-0.018190000000004147</v>
      </c>
      <c r="I17" s="2">
        <f t="shared" si="2"/>
        <v>0.02815999999999974</v>
      </c>
    </row>
    <row r="18" spans="1:9" ht="15.75">
      <c r="A18" s="6">
        <v>25</v>
      </c>
      <c r="B18" s="15">
        <v>0.5993055555555555</v>
      </c>
      <c r="C18" s="7">
        <v>51.4397</v>
      </c>
      <c r="D18" s="7">
        <v>101.94841</v>
      </c>
      <c r="E18" s="8">
        <v>67.40374</v>
      </c>
      <c r="F18" s="16">
        <v>39574</v>
      </c>
      <c r="G18" s="2">
        <f t="shared" si="0"/>
        <v>-0.009920000000001039</v>
      </c>
      <c r="H18" s="2">
        <f t="shared" si="1"/>
        <v>-0.008179999999995857</v>
      </c>
      <c r="I18" s="2">
        <f t="shared" si="2"/>
        <v>0.011560000000002901</v>
      </c>
    </row>
    <row r="19" spans="1:9" ht="15.75">
      <c r="A19" s="6">
        <v>30</v>
      </c>
      <c r="B19" s="15">
        <v>0.6041666666666666</v>
      </c>
      <c r="C19" s="7">
        <v>51.43746</v>
      </c>
      <c r="D19" s="7">
        <v>101.94622</v>
      </c>
      <c r="E19" s="8">
        <v>67.40651</v>
      </c>
      <c r="F19" s="16">
        <v>39574</v>
      </c>
      <c r="G19" s="2">
        <f t="shared" si="0"/>
        <v>-0.007680000000000575</v>
      </c>
      <c r="H19" s="2">
        <f t="shared" si="1"/>
        <v>-0.005989999999997053</v>
      </c>
      <c r="I19" s="2">
        <f t="shared" si="2"/>
        <v>0.008790000000004738</v>
      </c>
    </row>
    <row r="20" spans="1:9" ht="15.75">
      <c r="A20" s="6">
        <v>35</v>
      </c>
      <c r="B20" s="15">
        <v>0.6083333333333333</v>
      </c>
      <c r="C20" s="7">
        <v>51.43568</v>
      </c>
      <c r="D20" s="7">
        <v>101.94459</v>
      </c>
      <c r="E20" s="8">
        <v>67.40867</v>
      </c>
      <c r="F20" s="16">
        <v>39574</v>
      </c>
      <c r="G20" s="2">
        <f t="shared" si="0"/>
        <v>-0.005899999999996908</v>
      </c>
      <c r="H20" s="2">
        <f t="shared" si="1"/>
        <v>-0.004360000000005471</v>
      </c>
      <c r="I20" s="2">
        <f t="shared" si="2"/>
        <v>0.006630000000001246</v>
      </c>
    </row>
    <row r="21" spans="1:9" ht="15.75">
      <c r="A21" s="6">
        <v>40</v>
      </c>
      <c r="B21" s="15">
        <v>0.6131944444444445</v>
      </c>
      <c r="C21" s="7">
        <v>51.43176</v>
      </c>
      <c r="D21" s="7">
        <v>101.94028</v>
      </c>
      <c r="E21" s="8">
        <v>67.4137</v>
      </c>
      <c r="F21" s="16">
        <v>39574</v>
      </c>
      <c r="G21" s="2">
        <f t="shared" si="0"/>
        <v>-0.001979999999996096</v>
      </c>
      <c r="H21" s="2">
        <f t="shared" si="1"/>
        <v>-5.000000000165983E-05</v>
      </c>
      <c r="I21" s="2">
        <f t="shared" si="2"/>
        <v>0.001599999999996271</v>
      </c>
    </row>
    <row r="22" spans="1:9" ht="15.75">
      <c r="A22" s="6">
        <v>45</v>
      </c>
      <c r="B22" s="15">
        <v>0.6194444444444445</v>
      </c>
      <c r="C22" s="7">
        <v>51.43148</v>
      </c>
      <c r="D22" s="7">
        <v>101.94007</v>
      </c>
      <c r="E22" s="8">
        <v>67.41409</v>
      </c>
      <c r="F22" s="16">
        <v>39574</v>
      </c>
      <c r="G22" s="2">
        <f t="shared" si="0"/>
        <v>-0.0016999999999995907</v>
      </c>
      <c r="H22" s="2">
        <f t="shared" si="1"/>
        <v>0.00015999999999394277</v>
      </c>
      <c r="I22" s="2">
        <f t="shared" si="2"/>
        <v>0.0012100000000003774</v>
      </c>
    </row>
    <row r="23" spans="1:9" ht="15.75">
      <c r="A23" s="6">
        <v>50</v>
      </c>
      <c r="B23" s="15">
        <v>0.6243055555555556</v>
      </c>
      <c r="C23" s="7">
        <v>51.42979</v>
      </c>
      <c r="D23" s="7">
        <v>101.93829</v>
      </c>
      <c r="E23" s="8">
        <v>67.41657</v>
      </c>
      <c r="F23" s="16">
        <v>39574</v>
      </c>
      <c r="G23" s="2">
        <f t="shared" si="0"/>
        <v>-9.999999996068709E-06</v>
      </c>
      <c r="H23" s="2">
        <f t="shared" si="1"/>
        <v>0.0019400000000047157</v>
      </c>
      <c r="I23" s="2">
        <f t="shared" si="2"/>
        <v>-0.0012699999999910005</v>
      </c>
    </row>
    <row r="24" spans="1:9" ht="15.75">
      <c r="A24" s="6">
        <v>55</v>
      </c>
      <c r="B24" s="15">
        <v>0.63125</v>
      </c>
      <c r="C24" s="7">
        <v>51.4285</v>
      </c>
      <c r="D24" s="7">
        <v>101.9372</v>
      </c>
      <c r="E24" s="8">
        <v>67.41796</v>
      </c>
      <c r="F24" s="16">
        <v>39574</v>
      </c>
      <c r="G24" s="2">
        <f t="shared" si="0"/>
        <v>0.0012800000000012801</v>
      </c>
      <c r="H24" s="2">
        <f t="shared" si="1"/>
        <v>0.0030299999999954252</v>
      </c>
      <c r="I24" s="2">
        <f t="shared" si="2"/>
        <v>-0.002659999999991669</v>
      </c>
    </row>
    <row r="25" spans="1:9" ht="15.75">
      <c r="A25" s="6">
        <v>60</v>
      </c>
      <c r="B25" s="15">
        <v>0.6361111111111112</v>
      </c>
      <c r="C25" s="7">
        <v>51.42993</v>
      </c>
      <c r="D25" s="7">
        <v>101.93867</v>
      </c>
      <c r="E25" s="8">
        <v>67.41603</v>
      </c>
      <c r="F25" s="16">
        <v>39574</v>
      </c>
      <c r="G25" s="2">
        <f t="shared" si="0"/>
        <v>-0.00014999999999787406</v>
      </c>
      <c r="H25" s="2">
        <f t="shared" si="1"/>
        <v>0.0015599999999977854</v>
      </c>
      <c r="I25" s="2">
        <f t="shared" si="2"/>
        <v>-0.0007300000000043383</v>
      </c>
    </row>
    <row r="26" spans="1:9" ht="15.75">
      <c r="A26" s="6">
        <v>65</v>
      </c>
      <c r="B26" s="15">
        <v>0.6402777777777778</v>
      </c>
      <c r="C26" s="7">
        <v>51.42916</v>
      </c>
      <c r="D26" s="7">
        <v>101.93784</v>
      </c>
      <c r="E26" s="8">
        <v>67.41693</v>
      </c>
      <c r="F26" s="16">
        <v>39574</v>
      </c>
      <c r="G26" s="2">
        <f t="shared" si="0"/>
        <v>0.0006199999999978445</v>
      </c>
      <c r="H26" s="2">
        <f t="shared" si="1"/>
        <v>0.0023900000000054433</v>
      </c>
      <c r="I26" s="2">
        <f t="shared" si="2"/>
        <v>-0.0016299999999915826</v>
      </c>
    </row>
    <row r="27" spans="1:9" ht="15.75">
      <c r="A27" s="6">
        <v>70</v>
      </c>
      <c r="B27" s="15">
        <v>0.6451388888888888</v>
      </c>
      <c r="C27" s="7">
        <v>51.42802</v>
      </c>
      <c r="D27" s="7">
        <v>101.93645</v>
      </c>
      <c r="E27" s="8">
        <v>67.41838</v>
      </c>
      <c r="F27" s="16">
        <v>39574</v>
      </c>
      <c r="G27" s="2">
        <f t="shared" si="0"/>
        <v>0.0017600000000044247</v>
      </c>
      <c r="H27" s="2">
        <f t="shared" si="1"/>
        <v>0.003780000000006112</v>
      </c>
      <c r="I27" s="2">
        <f t="shared" si="2"/>
        <v>-0.003079999999997085</v>
      </c>
    </row>
    <row r="28" spans="1:9" ht="15.75">
      <c r="A28" s="6">
        <v>75</v>
      </c>
      <c r="B28" s="15">
        <v>0.6527777777777778</v>
      </c>
      <c r="C28" s="7">
        <v>51.41587</v>
      </c>
      <c r="D28" s="7">
        <v>101.87938</v>
      </c>
      <c r="E28" s="8">
        <v>67.45398</v>
      </c>
      <c r="F28" s="16">
        <v>39574</v>
      </c>
      <c r="G28" s="2">
        <f t="shared" si="0"/>
        <v>0.013910000000002753</v>
      </c>
      <c r="H28" s="2">
        <f t="shared" si="1"/>
        <v>0.06085000000000207</v>
      </c>
      <c r="I28" s="2">
        <f t="shared" si="2"/>
        <v>-0.03867999999999938</v>
      </c>
    </row>
    <row r="29" spans="1:9" ht="15.75">
      <c r="A29" s="6">
        <v>80</v>
      </c>
      <c r="B29" s="15">
        <v>0.6576388888888889</v>
      </c>
      <c r="C29" s="7">
        <v>51.41742</v>
      </c>
      <c r="D29" s="7">
        <v>101.88686</v>
      </c>
      <c r="E29" s="8">
        <v>67.44969</v>
      </c>
      <c r="F29" s="16">
        <v>39574</v>
      </c>
      <c r="G29" s="2">
        <f t="shared" si="0"/>
        <v>0.012360000000001037</v>
      </c>
      <c r="H29" s="2">
        <f t="shared" si="1"/>
        <v>0.05337000000000103</v>
      </c>
      <c r="I29" s="2">
        <f t="shared" si="2"/>
        <v>-0.03439000000000192</v>
      </c>
    </row>
    <row r="30" spans="1:9" ht="15.75">
      <c r="A30" s="6">
        <v>85</v>
      </c>
      <c r="B30" s="15">
        <v>0.6625</v>
      </c>
      <c r="C30" s="7">
        <v>51.41284</v>
      </c>
      <c r="D30" s="7">
        <v>101.86957</v>
      </c>
      <c r="E30" s="8">
        <v>67.46073</v>
      </c>
      <c r="F30" s="16">
        <v>39574</v>
      </c>
      <c r="G30" s="2">
        <f t="shared" si="0"/>
        <v>0.01693999999999818</v>
      </c>
      <c r="H30" s="2">
        <f t="shared" si="1"/>
        <v>0.07066000000000372</v>
      </c>
      <c r="I30" s="2">
        <f t="shared" si="2"/>
        <v>-0.045429999999996085</v>
      </c>
    </row>
    <row r="31" spans="1:9" ht="15.75">
      <c r="A31" s="6">
        <v>90</v>
      </c>
      <c r="B31" s="15">
        <v>0.6680555555555556</v>
      </c>
      <c r="C31" s="7">
        <v>51.4152</v>
      </c>
      <c r="D31" s="7">
        <v>101.88026</v>
      </c>
      <c r="E31" s="8">
        <v>67.45404</v>
      </c>
      <c r="F31" s="16">
        <v>39574</v>
      </c>
      <c r="G31" s="2">
        <f t="shared" si="0"/>
        <v>0.014580000000002258</v>
      </c>
      <c r="H31" s="2">
        <f t="shared" si="1"/>
        <v>0.05996999999999275</v>
      </c>
      <c r="I31" s="2">
        <f t="shared" si="2"/>
        <v>-0.038740000000004216</v>
      </c>
    </row>
    <row r="32" spans="1:9" ht="15.75">
      <c r="A32" s="6">
        <v>95</v>
      </c>
      <c r="B32" s="15">
        <v>0.675</v>
      </c>
      <c r="C32" s="7">
        <v>51.3924</v>
      </c>
      <c r="D32" s="7">
        <v>101.78532</v>
      </c>
      <c r="E32" s="8">
        <v>67.51418</v>
      </c>
      <c r="F32" s="16">
        <v>39574</v>
      </c>
      <c r="G32" s="2">
        <f t="shared" si="0"/>
        <v>0.03737999999999886</v>
      </c>
      <c r="H32" s="2">
        <f t="shared" si="1"/>
        <v>0.154910000000001</v>
      </c>
      <c r="I32" s="2">
        <f t="shared" si="2"/>
        <v>-0.09887999999999408</v>
      </c>
    </row>
    <row r="33" spans="1:9" ht="16.5" thickBot="1">
      <c r="A33" s="6">
        <v>100</v>
      </c>
      <c r="B33" s="15">
        <v>0.32083333333333336</v>
      </c>
      <c r="C33" s="7">
        <v>51.38668</v>
      </c>
      <c r="D33" s="7">
        <v>101.7562</v>
      </c>
      <c r="E33" s="8">
        <v>67.52718</v>
      </c>
      <c r="F33" s="16">
        <v>39575</v>
      </c>
      <c r="G33" s="2">
        <f t="shared" si="0"/>
        <v>0.04310000000000258</v>
      </c>
      <c r="H33" s="2">
        <f t="shared" si="1"/>
        <v>0.1840299999999928</v>
      </c>
      <c r="I33" s="2">
        <f t="shared" si="2"/>
        <v>-0.11187999999999931</v>
      </c>
    </row>
    <row r="34" spans="1:9" ht="16.5" thickBot="1">
      <c r="A34" s="9" t="s">
        <v>8</v>
      </c>
      <c r="B34" s="17"/>
      <c r="C34" s="10">
        <f>AVERAGE(C2:C33)</f>
        <v>51.42723718749999</v>
      </c>
      <c r="D34" s="10">
        <f>AVERAGE(D2:D33)</f>
        <v>101.92295124999998</v>
      </c>
      <c r="E34" s="11">
        <f>AVERAGE(E2:E33)</f>
        <v>67.4252753125</v>
      </c>
      <c r="F34" s="16" t="s">
        <v>25</v>
      </c>
      <c r="G34" s="18">
        <f>SQRT(SUMSQ(G2:G33)/COUNTA(G2:G33))</f>
        <v>0.012417465396569601</v>
      </c>
      <c r="H34" s="18">
        <f>SQRT(SUMSQ(H2:H33)/COUNTA(H2:H33))</f>
        <v>0.04792791468705823</v>
      </c>
      <c r="I34" s="18">
        <f>SQRT(SUMSQ(I2:I33)/COUNTA(I2:I33))</f>
        <v>0.03042344146583291</v>
      </c>
    </row>
    <row r="35" spans="1:5" ht="16.5" thickBot="1">
      <c r="A35" s="9" t="s">
        <v>9</v>
      </c>
      <c r="B35" s="17"/>
      <c r="C35" s="10">
        <f>MAX(C2:C33)-MIN(C2:C33)</f>
        <v>0.06794000000000011</v>
      </c>
      <c r="D35" s="10">
        <f>MAX(D2:D33)-MIN(D2:D33)</f>
        <v>0.20221999999999696</v>
      </c>
      <c r="E35" s="11">
        <f>MAX(E2:E33)-MIN(E2:E33)</f>
        <v>0.14003999999999905</v>
      </c>
    </row>
    <row r="36" spans="1:5" ht="16.5" thickBot="1">
      <c r="A36" s="9" t="s">
        <v>10</v>
      </c>
      <c r="B36" s="17"/>
      <c r="C36" s="10">
        <f>STDEV(C2:C33)</f>
        <v>0.012348803842915436</v>
      </c>
      <c r="D36" s="10">
        <f>STDEV(D2:D33)</f>
        <v>0.045420243373021384</v>
      </c>
      <c r="E36" s="11">
        <f>STDEV(E2:E33)</f>
        <v>0.029201483500138792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9:B29"/>
  <sheetViews>
    <sheetView workbookViewId="0" topLeftCell="A1">
      <selection activeCell="E29" sqref="A29:E29"/>
    </sheetView>
  </sheetViews>
  <sheetFormatPr defaultColWidth="9.140625" defaultRowHeight="12.75"/>
  <sheetData>
    <row r="29" ht="12.75">
      <c r="B29" s="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2008-04-03T21:29:02Z</cp:lastPrinted>
  <dcterms:created xsi:type="dcterms:W3CDTF">2008-02-25T18:21:48Z</dcterms:created>
  <dcterms:modified xsi:type="dcterms:W3CDTF">2008-05-07T15:09:12Z</dcterms:modified>
  <cp:category/>
  <cp:version/>
  <cp:contentType/>
  <cp:contentStatus/>
</cp:coreProperties>
</file>