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365" windowHeight="11760" tabRatio="879" activeTab="4"/>
  </bookViews>
  <sheets>
    <sheet name="Card Positions" sheetId="1" r:id="rId1"/>
    <sheet name="TB 5" sheetId="2" r:id="rId2"/>
    <sheet name="TB 6" sheetId="3" r:id="rId3"/>
    <sheet name="TB 7" sheetId="4" r:id="rId4"/>
    <sheet name="TB 8" sheetId="5" r:id="rId5"/>
    <sheet name="PICTURE" sheetId="6" r:id="rId6"/>
  </sheets>
  <definedNames/>
  <calcPr fullCalcOnLoad="1"/>
</workbook>
</file>

<file path=xl/comments1.xml><?xml version="1.0" encoding="utf-8"?>
<comments xmlns="http://schemas.openxmlformats.org/spreadsheetml/2006/main">
  <authors>
    <author>kcaban</author>
  </authors>
  <commentList>
    <comment ref="C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X- position of card to the bench csy (symmetry axis that runs in the Y direction)</t>
        </r>
      </text>
    </comment>
    <comment ref="F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G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  <comment ref="D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"X" value</t>
        </r>
      </text>
    </comment>
    <comment ref="E1" authorId="0">
      <text>
        <r>
          <rPr>
            <b/>
            <sz val="8"/>
            <rFont val="Tahoma"/>
            <family val="0"/>
          </rPr>
          <t>kcaban:</t>
        </r>
        <r>
          <rPr>
            <sz val="8"/>
            <rFont val="Tahoma"/>
            <family val="0"/>
          </rPr>
          <t xml:space="preserve">
The intersection of the left side of the card and the bottom of the card (lower left hand corner of the card's "Y" value</t>
        </r>
      </text>
    </comment>
  </commentList>
</comments>
</file>

<file path=xl/sharedStrings.xml><?xml version="1.0" encoding="utf-8"?>
<sst xmlns="http://schemas.openxmlformats.org/spreadsheetml/2006/main" count="70" uniqueCount="27">
  <si>
    <t>X-POS CARD</t>
  </si>
  <si>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</si>
  <si>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</si>
  <si>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</si>
  <si>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</si>
  <si>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</si>
  <si>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</si>
  <si>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</si>
  <si>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</si>
  <si>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</si>
  <si>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</si>
  <si>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Time</t>
  </si>
  <si>
    <t>Date</t>
  </si>
  <si>
    <t>RMS X</t>
  </si>
  <si>
    <t>RMS Y</t>
  </si>
  <si>
    <t>RMS Z</t>
  </si>
  <si>
    <t>X-INTPT CARD(1)</t>
  </si>
  <si>
    <t>Y-INTPT CARD(1)</t>
  </si>
  <si>
    <t>X-INTPT CARD(2)</t>
  </si>
  <si>
    <t>Y-INTPT CARD(2)</t>
  </si>
  <si>
    <t>RMS X pos</t>
  </si>
  <si>
    <t>RMS X intpt 1</t>
  </si>
  <si>
    <t>RMS Y intpt 1</t>
  </si>
  <si>
    <t>RMS X intpt 2</t>
  </si>
  <si>
    <t>RMS Y intpt 2</t>
  </si>
  <si>
    <t>RMS =</t>
  </si>
  <si>
    <t>Y1 - Y2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</si>
</sst>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color indexed="18"/>
      <name val="Arial"/>
      <family val="2"/>
    </font>
    <font>
      <sz val="12"/>
      <name val="Arial"/>
      <family val="2"/>
    </font>
    <font>
      <b/>
      <i/>
      <sz val="12"/>
      <color indexed="9"/>
      <name val="Arial"/>
      <family val="2"/>
    </font>
    <font>
      <b/>
      <sz val="12"/>
      <color indexed="8"/>
      <name val="Arial"/>
      <family val="2"/>
    </font>
    <font>
      <sz val="8.75"/>
      <name val="Arial"/>
      <family val="0"/>
    </font>
    <font>
      <b/>
      <sz val="10"/>
      <name val="Arial"/>
      <family val="0"/>
    </font>
    <font>
      <b/>
      <sz val="8.75"/>
      <name val="Arial"/>
      <family val="0"/>
    </font>
    <font>
      <b/>
      <sz val="2.25"/>
      <name val="Arial"/>
      <family val="0"/>
    </font>
    <font>
      <b/>
      <sz val="1.75"/>
      <name val="Arial"/>
      <family val="0"/>
    </font>
    <font>
      <sz val="1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b/>
      <sz val="10.75"/>
      <name val="Arial"/>
      <family val="0"/>
    </font>
    <font>
      <sz val="9.75"/>
      <name val="Arial"/>
      <family val="0"/>
    </font>
    <font>
      <b/>
      <sz val="11.75"/>
      <name val="Arial"/>
      <family val="0"/>
    </font>
    <font>
      <b/>
      <sz val="12"/>
      <name val="Arial"/>
      <family val="0"/>
    </font>
    <font>
      <b/>
      <sz val="9.5"/>
      <name val="Arial"/>
      <family val="0"/>
    </font>
    <font>
      <sz val="8.25"/>
      <name val="Arial"/>
      <family val="0"/>
    </font>
    <font>
      <b/>
      <sz val="8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 wrapText="1"/>
    </xf>
    <xf numFmtId="164" fontId="9" fillId="2" borderId="3" xfId="0" applyNumberFormat="1" applyFont="1" applyFill="1" applyBorder="1" applyAlignment="1">
      <alignment horizontal="center" wrapText="1"/>
    </xf>
    <xf numFmtId="0" fontId="10" fillId="3" borderId="4" xfId="0" applyFont="1" applyFill="1" applyBorder="1" applyAlignment="1">
      <alignment horizontal="center"/>
    </xf>
    <xf numFmtId="164" fontId="7" fillId="3" borderId="0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0" fontId="10" fillId="4" borderId="6" xfId="0" applyFont="1" applyFill="1" applyBorder="1" applyAlignment="1">
      <alignment horizontal="center"/>
    </xf>
    <xf numFmtId="164" fontId="7" fillId="4" borderId="7" xfId="0" applyNumberFormat="1" applyFont="1" applyFill="1" applyBorder="1" applyAlignment="1">
      <alignment horizontal="center"/>
    </xf>
    <xf numFmtId="164" fontId="7" fillId="4" borderId="8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9" fillId="2" borderId="3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0" applyNumberFormat="1" applyFont="1" applyFill="1" applyBorder="1" applyAlignment="1">
      <alignment horizontal="center" wrapText="1"/>
    </xf>
    <xf numFmtId="1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Positions'!$C$1</c:f>
              <c:strCache>
                <c:ptCount val="1"/>
                <c:pt idx="0">
                  <c:v>X-POS CARD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'Card Positions'!$C$2:$C$15</c:f>
              <c:numCache>
                <c:ptCount val="14"/>
                <c:pt idx="0">
                  <c:v>0.16683</c:v>
                </c:pt>
                <c:pt idx="1">
                  <c:v>0.16621</c:v>
                </c:pt>
                <c:pt idx="2">
                  <c:v>0.16712</c:v>
                </c:pt>
                <c:pt idx="3">
                  <c:v>0.1665</c:v>
                </c:pt>
                <c:pt idx="4">
                  <c:v>0.16771</c:v>
                </c:pt>
                <c:pt idx="5">
                  <c:v>0.16737</c:v>
                </c:pt>
                <c:pt idx="6">
                  <c:v>0.1687</c:v>
                </c:pt>
                <c:pt idx="7">
                  <c:v>0.16924</c:v>
                </c:pt>
                <c:pt idx="8">
                  <c:v>0.167</c:v>
                </c:pt>
                <c:pt idx="9">
                  <c:v>0.16811</c:v>
                </c:pt>
                <c:pt idx="10">
                  <c:v>0.16788</c:v>
                </c:pt>
                <c:pt idx="11">
                  <c:v>0.16739</c:v>
                </c:pt>
                <c:pt idx="12">
                  <c:v>0.1679</c:v>
                </c:pt>
                <c:pt idx="13">
                  <c:v>0.16808</c:v>
                </c:pt>
              </c:numCache>
            </c:numRef>
          </c:val>
          <c:smooth val="0"/>
        </c:ser>
        <c:marker val="1"/>
        <c:axId val="57718545"/>
        <c:axId val="49704858"/>
      </c:lineChart>
      <c:catAx>
        <c:axId val="5771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704858"/>
        <c:crosses val="autoZero"/>
        <c:auto val="1"/>
        <c:lblOffset val="100"/>
        <c:tickLblSkip val="3"/>
        <c:noMultiLvlLbl val="0"/>
      </c:catAx>
      <c:valAx>
        <c:axId val="4970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771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6'!$C$2:$C$15</c:f>
              <c:numCache>
                <c:ptCount val="14"/>
                <c:pt idx="0">
                  <c:v>-94.61497</c:v>
                </c:pt>
                <c:pt idx="1">
                  <c:v>-94.61518</c:v>
                </c:pt>
                <c:pt idx="2">
                  <c:v>-94.6146</c:v>
                </c:pt>
                <c:pt idx="3">
                  <c:v>-94.61431</c:v>
                </c:pt>
                <c:pt idx="4">
                  <c:v>-94.61439</c:v>
                </c:pt>
                <c:pt idx="5">
                  <c:v>-94.61392</c:v>
                </c:pt>
                <c:pt idx="6">
                  <c:v>-94.61378</c:v>
                </c:pt>
                <c:pt idx="7">
                  <c:v>-94.61403</c:v>
                </c:pt>
                <c:pt idx="8">
                  <c:v>-94.61348</c:v>
                </c:pt>
                <c:pt idx="9">
                  <c:v>-94.61386</c:v>
                </c:pt>
                <c:pt idx="10">
                  <c:v>-94.61344</c:v>
                </c:pt>
                <c:pt idx="11">
                  <c:v>-94.61324</c:v>
                </c:pt>
                <c:pt idx="12">
                  <c:v>-94.61278</c:v>
                </c:pt>
                <c:pt idx="13">
                  <c:v>-94.61295</c:v>
                </c:pt>
              </c:numCache>
            </c:numRef>
          </c:xVal>
          <c:yVal>
            <c:numRef>
              <c:f>'TB 6'!$D$2:$D$15</c:f>
              <c:numCache>
                <c:ptCount val="14"/>
                <c:pt idx="0">
                  <c:v>102.60503</c:v>
                </c:pt>
                <c:pt idx="1">
                  <c:v>102.60593</c:v>
                </c:pt>
                <c:pt idx="2">
                  <c:v>102.60541</c:v>
                </c:pt>
                <c:pt idx="3">
                  <c:v>102.60461</c:v>
                </c:pt>
                <c:pt idx="4">
                  <c:v>102.6059</c:v>
                </c:pt>
                <c:pt idx="5">
                  <c:v>102.6056</c:v>
                </c:pt>
                <c:pt idx="6">
                  <c:v>102.60521</c:v>
                </c:pt>
                <c:pt idx="7">
                  <c:v>102.6053</c:v>
                </c:pt>
                <c:pt idx="8">
                  <c:v>102.6065</c:v>
                </c:pt>
                <c:pt idx="9">
                  <c:v>102.60487</c:v>
                </c:pt>
                <c:pt idx="10">
                  <c:v>102.60593</c:v>
                </c:pt>
                <c:pt idx="11">
                  <c:v>102.60632</c:v>
                </c:pt>
                <c:pt idx="12">
                  <c:v>102.60541</c:v>
                </c:pt>
                <c:pt idx="13">
                  <c:v>102.60502</c:v>
                </c:pt>
              </c:numCache>
            </c:numRef>
          </c:yVal>
          <c:smooth val="0"/>
        </c:ser>
        <c:axId val="28300219"/>
        <c:axId val="53375380"/>
      </c:scatterChart>
      <c:valAx>
        <c:axId val="283002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53375380"/>
        <c:crosses val="autoZero"/>
        <c:crossBetween val="midCat"/>
        <c:dispUnits/>
      </c:valAx>
      <c:valAx>
        <c:axId val="533753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83002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7'!$C$2:$C$15</c:f>
              <c:numCache>
                <c:ptCount val="14"/>
                <c:pt idx="0">
                  <c:v>-51.04368</c:v>
                </c:pt>
                <c:pt idx="1">
                  <c:v>-51.0435</c:v>
                </c:pt>
                <c:pt idx="2">
                  <c:v>-51.04281</c:v>
                </c:pt>
                <c:pt idx="3">
                  <c:v>-51.04287</c:v>
                </c:pt>
                <c:pt idx="4">
                  <c:v>-51.04288</c:v>
                </c:pt>
                <c:pt idx="5">
                  <c:v>-51.04241</c:v>
                </c:pt>
                <c:pt idx="6">
                  <c:v>-51.04287</c:v>
                </c:pt>
                <c:pt idx="7">
                  <c:v>-51.04251</c:v>
                </c:pt>
                <c:pt idx="8">
                  <c:v>-51.04301</c:v>
                </c:pt>
                <c:pt idx="9">
                  <c:v>-51.04253</c:v>
                </c:pt>
                <c:pt idx="10">
                  <c:v>-51.04276</c:v>
                </c:pt>
                <c:pt idx="11">
                  <c:v>-51.0426</c:v>
                </c:pt>
                <c:pt idx="12">
                  <c:v>-51.04181</c:v>
                </c:pt>
                <c:pt idx="13">
                  <c:v>-51.04238</c:v>
                </c:pt>
              </c:numCache>
            </c:numRef>
          </c:val>
          <c:smooth val="0"/>
        </c:ser>
        <c:marker val="1"/>
        <c:axId val="10616373"/>
        <c:axId val="28438494"/>
      </c:lineChart>
      <c:catAx>
        <c:axId val="1061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tickLblSkip val="3"/>
        <c:noMultiLvlLbl val="0"/>
      </c:catAx>
      <c:valAx>
        <c:axId val="284384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7'!$D$1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7'!$B$2:$B$15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7'!$D$2:$D$15</c:f>
              <c:numCache>
                <c:ptCount val="14"/>
                <c:pt idx="0">
                  <c:v>102.22221</c:v>
                </c:pt>
                <c:pt idx="1">
                  <c:v>102.22321</c:v>
                </c:pt>
                <c:pt idx="2">
                  <c:v>102.22262</c:v>
                </c:pt>
                <c:pt idx="3">
                  <c:v>102.22289</c:v>
                </c:pt>
                <c:pt idx="4">
                  <c:v>102.22239</c:v>
                </c:pt>
                <c:pt idx="5">
                  <c:v>102.22372</c:v>
                </c:pt>
                <c:pt idx="6">
                  <c:v>102.22219</c:v>
                </c:pt>
                <c:pt idx="7">
                  <c:v>102.22159</c:v>
                </c:pt>
                <c:pt idx="8">
                  <c:v>102.22277</c:v>
                </c:pt>
                <c:pt idx="9">
                  <c:v>102.2221</c:v>
                </c:pt>
                <c:pt idx="10">
                  <c:v>102.22164</c:v>
                </c:pt>
                <c:pt idx="11">
                  <c:v>102.2226</c:v>
                </c:pt>
                <c:pt idx="12">
                  <c:v>102.22323</c:v>
                </c:pt>
                <c:pt idx="13">
                  <c:v>102.2217</c:v>
                </c:pt>
              </c:numCache>
            </c:numRef>
          </c:val>
          <c:smooth val="0"/>
        </c:ser>
        <c:marker val="1"/>
        <c:axId val="54619855"/>
        <c:axId val="21816648"/>
      </c:lineChart>
      <c:catAx>
        <c:axId val="546198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auto val="1"/>
        <c:lblOffset val="100"/>
        <c:tickLblSkip val="3"/>
        <c:noMultiLvlLbl val="0"/>
      </c:catAx>
      <c:valAx>
        <c:axId val="21816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461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7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7'!$C$2:$C$15</c:f>
              <c:numCache>
                <c:ptCount val="14"/>
                <c:pt idx="0">
                  <c:v>-51.04368</c:v>
                </c:pt>
                <c:pt idx="1">
                  <c:v>-51.0435</c:v>
                </c:pt>
                <c:pt idx="2">
                  <c:v>-51.04281</c:v>
                </c:pt>
                <c:pt idx="3">
                  <c:v>-51.04287</c:v>
                </c:pt>
                <c:pt idx="4">
                  <c:v>-51.04288</c:v>
                </c:pt>
                <c:pt idx="5">
                  <c:v>-51.04241</c:v>
                </c:pt>
                <c:pt idx="6">
                  <c:v>-51.04287</c:v>
                </c:pt>
                <c:pt idx="7">
                  <c:v>-51.04251</c:v>
                </c:pt>
                <c:pt idx="8">
                  <c:v>-51.04301</c:v>
                </c:pt>
                <c:pt idx="9">
                  <c:v>-51.04253</c:v>
                </c:pt>
                <c:pt idx="10">
                  <c:v>-51.04276</c:v>
                </c:pt>
                <c:pt idx="11">
                  <c:v>-51.0426</c:v>
                </c:pt>
                <c:pt idx="12">
                  <c:v>-51.04181</c:v>
                </c:pt>
                <c:pt idx="13">
                  <c:v>-51.04238</c:v>
                </c:pt>
              </c:numCache>
            </c:numRef>
          </c:xVal>
          <c:yVal>
            <c:numRef>
              <c:f>'TB 7'!$D$2:$D$15</c:f>
              <c:numCache>
                <c:ptCount val="14"/>
                <c:pt idx="0">
                  <c:v>102.22221</c:v>
                </c:pt>
                <c:pt idx="1">
                  <c:v>102.22321</c:v>
                </c:pt>
                <c:pt idx="2">
                  <c:v>102.22262</c:v>
                </c:pt>
                <c:pt idx="3">
                  <c:v>102.22289</c:v>
                </c:pt>
                <c:pt idx="4">
                  <c:v>102.22239</c:v>
                </c:pt>
                <c:pt idx="5">
                  <c:v>102.22372</c:v>
                </c:pt>
                <c:pt idx="6">
                  <c:v>102.22219</c:v>
                </c:pt>
                <c:pt idx="7">
                  <c:v>102.22159</c:v>
                </c:pt>
                <c:pt idx="8">
                  <c:v>102.22277</c:v>
                </c:pt>
                <c:pt idx="9">
                  <c:v>102.2221</c:v>
                </c:pt>
                <c:pt idx="10">
                  <c:v>102.22164</c:v>
                </c:pt>
                <c:pt idx="11">
                  <c:v>102.2226</c:v>
                </c:pt>
                <c:pt idx="12">
                  <c:v>102.22323</c:v>
                </c:pt>
                <c:pt idx="13">
                  <c:v>102.2217</c:v>
                </c:pt>
              </c:numCache>
            </c:numRef>
          </c:yVal>
          <c:smooth val="0"/>
        </c:ser>
        <c:axId val="62132105"/>
        <c:axId val="22318034"/>
      </c:scatterChart>
      <c:valAx>
        <c:axId val="62132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22318034"/>
        <c:crosses val="autoZero"/>
        <c:crossBetween val="midCat"/>
        <c:dispUnits/>
      </c:valAx>
      <c:valAx>
        <c:axId val="2231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21321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8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8'!$C$2:$C$15</c:f>
              <c:numCache>
                <c:ptCount val="14"/>
                <c:pt idx="0">
                  <c:v>51.5325</c:v>
                </c:pt>
                <c:pt idx="1">
                  <c:v>51.53272</c:v>
                </c:pt>
                <c:pt idx="2">
                  <c:v>51.53306</c:v>
                </c:pt>
                <c:pt idx="3">
                  <c:v>51.53296</c:v>
                </c:pt>
                <c:pt idx="4">
                  <c:v>51.53303</c:v>
                </c:pt>
                <c:pt idx="5">
                  <c:v>51.53367</c:v>
                </c:pt>
                <c:pt idx="6">
                  <c:v>51.53365</c:v>
                </c:pt>
                <c:pt idx="7">
                  <c:v>51.53384</c:v>
                </c:pt>
                <c:pt idx="8">
                  <c:v>51.53367</c:v>
                </c:pt>
                <c:pt idx="9">
                  <c:v>51.53391</c:v>
                </c:pt>
                <c:pt idx="10">
                  <c:v>51.53354</c:v>
                </c:pt>
                <c:pt idx="11">
                  <c:v>51.53364</c:v>
                </c:pt>
                <c:pt idx="12">
                  <c:v>51.53476</c:v>
                </c:pt>
                <c:pt idx="13">
                  <c:v>51.53397</c:v>
                </c:pt>
              </c:numCache>
            </c:numRef>
          </c:val>
          <c:smooth val="0"/>
        </c:ser>
        <c:marker val="1"/>
        <c:axId val="66644579"/>
        <c:axId val="62930300"/>
      </c:lineChart>
      <c:catAx>
        <c:axId val="666445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930300"/>
        <c:crosses val="autoZero"/>
        <c:auto val="1"/>
        <c:lblOffset val="100"/>
        <c:tickLblSkip val="3"/>
        <c:noMultiLvlLbl val="0"/>
      </c:catAx>
      <c:valAx>
        <c:axId val="62930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66445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"Y" Run Chart</a:t>
            </a:r>
          </a:p>
        </c:rich>
      </c:tx>
      <c:layout>
        <c:manualLayout>
          <c:xMode val="factor"/>
          <c:yMode val="factor"/>
          <c:x val="0.0017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2525"/>
          <c:w val="0.9272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'TB 8'!$D$1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8'!$B$2:$B$15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8'!$D$2:$D$15</c:f>
              <c:numCache>
                <c:ptCount val="14"/>
                <c:pt idx="0">
                  <c:v>101.97214</c:v>
                </c:pt>
                <c:pt idx="1">
                  <c:v>101.97289</c:v>
                </c:pt>
                <c:pt idx="2">
                  <c:v>101.97254</c:v>
                </c:pt>
                <c:pt idx="3">
                  <c:v>101.97284</c:v>
                </c:pt>
                <c:pt idx="4">
                  <c:v>101.97243</c:v>
                </c:pt>
                <c:pt idx="5">
                  <c:v>101.97328</c:v>
                </c:pt>
                <c:pt idx="6">
                  <c:v>101.97304</c:v>
                </c:pt>
                <c:pt idx="7">
                  <c:v>101.97277</c:v>
                </c:pt>
                <c:pt idx="8">
                  <c:v>101.97305</c:v>
                </c:pt>
                <c:pt idx="9">
                  <c:v>101.97273</c:v>
                </c:pt>
                <c:pt idx="10">
                  <c:v>101.97257</c:v>
                </c:pt>
                <c:pt idx="11">
                  <c:v>101.97288</c:v>
                </c:pt>
                <c:pt idx="12">
                  <c:v>101.97239</c:v>
                </c:pt>
                <c:pt idx="13">
                  <c:v>101.97161</c:v>
                </c:pt>
              </c:numCache>
            </c:numRef>
          </c:val>
          <c:smooth val="0"/>
        </c:ser>
        <c:marker val="1"/>
        <c:axId val="29501789"/>
        <c:axId val="64189510"/>
      </c:lineChart>
      <c:catAx>
        <c:axId val="29501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tickLblSkip val="3"/>
        <c:noMultiLvlLbl val="0"/>
      </c:catAx>
      <c:valAx>
        <c:axId val="64189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8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8'!$C$2:$C$15</c:f>
              <c:numCache>
                <c:ptCount val="14"/>
                <c:pt idx="0">
                  <c:v>51.5325</c:v>
                </c:pt>
                <c:pt idx="1">
                  <c:v>51.53272</c:v>
                </c:pt>
                <c:pt idx="2">
                  <c:v>51.53306</c:v>
                </c:pt>
                <c:pt idx="3">
                  <c:v>51.53296</c:v>
                </c:pt>
                <c:pt idx="4">
                  <c:v>51.53303</c:v>
                </c:pt>
                <c:pt idx="5">
                  <c:v>51.53367</c:v>
                </c:pt>
                <c:pt idx="6">
                  <c:v>51.53365</c:v>
                </c:pt>
                <c:pt idx="7">
                  <c:v>51.53384</c:v>
                </c:pt>
                <c:pt idx="8">
                  <c:v>51.53367</c:v>
                </c:pt>
                <c:pt idx="9">
                  <c:v>51.53391</c:v>
                </c:pt>
                <c:pt idx="10">
                  <c:v>51.53354</c:v>
                </c:pt>
                <c:pt idx="11">
                  <c:v>51.53364</c:v>
                </c:pt>
                <c:pt idx="12">
                  <c:v>51.53476</c:v>
                </c:pt>
                <c:pt idx="13">
                  <c:v>51.53397</c:v>
                </c:pt>
              </c:numCache>
            </c:numRef>
          </c:xVal>
          <c:yVal>
            <c:numRef>
              <c:f>'TB 8'!$D$2:$D$15</c:f>
              <c:numCache>
                <c:ptCount val="14"/>
                <c:pt idx="0">
                  <c:v>101.97214</c:v>
                </c:pt>
                <c:pt idx="1">
                  <c:v>101.97289</c:v>
                </c:pt>
                <c:pt idx="2">
                  <c:v>101.97254</c:v>
                </c:pt>
                <c:pt idx="3">
                  <c:v>101.97284</c:v>
                </c:pt>
                <c:pt idx="4">
                  <c:v>101.97243</c:v>
                </c:pt>
                <c:pt idx="5">
                  <c:v>101.97328</c:v>
                </c:pt>
                <c:pt idx="6">
                  <c:v>101.97304</c:v>
                </c:pt>
                <c:pt idx="7">
                  <c:v>101.97277</c:v>
                </c:pt>
                <c:pt idx="8">
                  <c:v>101.97305</c:v>
                </c:pt>
                <c:pt idx="9">
                  <c:v>101.97273</c:v>
                </c:pt>
                <c:pt idx="10">
                  <c:v>101.97257</c:v>
                </c:pt>
                <c:pt idx="11">
                  <c:v>101.97288</c:v>
                </c:pt>
                <c:pt idx="12">
                  <c:v>101.97239</c:v>
                </c:pt>
                <c:pt idx="13">
                  <c:v>101.97161</c:v>
                </c:pt>
              </c:numCache>
            </c:numRef>
          </c:yVal>
          <c:smooth val="0"/>
        </c:ser>
        <c:axId val="40834679"/>
        <c:axId val="31967792"/>
      </c:scatterChart>
      <c:valAx>
        <c:axId val="40834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31967792"/>
        <c:crosses val="autoZero"/>
        <c:crossBetween val="midCat"/>
        <c:dispUnits/>
      </c:valAx>
      <c:valAx>
        <c:axId val="31967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08346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Positions'!$F$1</c:f>
              <c:strCache>
                <c:ptCount val="1"/>
                <c:pt idx="0">
                  <c:v>X-INTPT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'Card Positions'!$F$2:$F$15</c:f>
              <c:numCache>
                <c:ptCount val="14"/>
                <c:pt idx="0">
                  <c:v>40.01298</c:v>
                </c:pt>
                <c:pt idx="1">
                  <c:v>40.01231</c:v>
                </c:pt>
                <c:pt idx="2">
                  <c:v>40.01288</c:v>
                </c:pt>
                <c:pt idx="3">
                  <c:v>40.0123</c:v>
                </c:pt>
                <c:pt idx="4">
                  <c:v>40.01357</c:v>
                </c:pt>
                <c:pt idx="5">
                  <c:v>40.01314</c:v>
                </c:pt>
                <c:pt idx="6">
                  <c:v>40.0145</c:v>
                </c:pt>
                <c:pt idx="7">
                  <c:v>40.01516</c:v>
                </c:pt>
                <c:pt idx="8">
                  <c:v>40.01259</c:v>
                </c:pt>
                <c:pt idx="9">
                  <c:v>40.0138</c:v>
                </c:pt>
                <c:pt idx="10">
                  <c:v>40.01369</c:v>
                </c:pt>
                <c:pt idx="11">
                  <c:v>40.01305</c:v>
                </c:pt>
                <c:pt idx="12">
                  <c:v>40.01371</c:v>
                </c:pt>
                <c:pt idx="13">
                  <c:v>40.01375</c:v>
                </c:pt>
              </c:numCache>
            </c:numRef>
          </c:val>
          <c:smooth val="0"/>
        </c:ser>
        <c:marker val="1"/>
        <c:axId val="44690539"/>
        <c:axId val="66670532"/>
      </c:lineChart>
      <c:catAx>
        <c:axId val="446905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h:mm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auto val="1"/>
        <c:lblOffset val="100"/>
        <c:tickLblSkip val="3"/>
        <c:noMultiLvlLbl val="0"/>
      </c:catAx>
      <c:valAx>
        <c:axId val="6667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46905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'Card Positions'!$G$1</c:f>
              <c:strCache>
                <c:ptCount val="1"/>
                <c:pt idx="0">
                  <c:v>Y-INTPT CARD(2)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'Card Positions'!$B$2:$B$15</c:f>
              <c:strCache>
                <c:ptCount val="32"/>
                <c:pt idx="0">
                  <c:v>0.5236111111111111</c:v>
                </c:pt>
                <c:pt idx="1">
                  <c:v>0.5284722222222222</c:v>
                </c:pt>
                <c:pt idx="2">
                  <c:v>0.5326388888888889</c:v>
                </c:pt>
                <c:pt idx="3">
                  <c:v>0.5368055555555555</c:v>
                </c:pt>
                <c:pt idx="4">
                  <c:v>0.5416666666666666</c:v>
                </c:pt>
                <c:pt idx="5">
                  <c:v>0.5465277777777778</c:v>
                </c:pt>
                <c:pt idx="6">
                  <c:v>0.5506944444444445</c:v>
                </c:pt>
                <c:pt idx="7">
                  <c:v>0.5555555555555556</c:v>
                </c:pt>
                <c:pt idx="8">
                  <c:v>0.5618055555555556</c:v>
                </c:pt>
                <c:pt idx="9">
                  <c:v>0.5659722222222222</c:v>
                </c:pt>
                <c:pt idx="10">
                  <c:v>0.5708333333333333</c:v>
                </c:pt>
                <c:pt idx="11">
                  <c:v>0.5756944444444444</c:v>
                </c:pt>
                <c:pt idx="12">
                  <c:v>0.579861111111111</c:v>
                </c:pt>
                <c:pt idx="13">
                  <c:v>0.5847222222222223</c:v>
                </c:pt>
                <c:pt idx="14">
                  <c:v>0.5895833333333333</c:v>
                </c:pt>
                <c:pt idx="15">
                  <c:v>0.59375</c:v>
                </c:pt>
                <c:pt idx="16">
                  <c:v>0.5993055555555555</c:v>
                </c:pt>
                <c:pt idx="17">
                  <c:v>0.6041666666666666</c:v>
                </c:pt>
                <c:pt idx="18">
                  <c:v>0.6083333333333333</c:v>
                </c:pt>
                <c:pt idx="19">
                  <c:v>0.6131944444444445</c:v>
                </c:pt>
                <c:pt idx="20">
                  <c:v>0.6194444444444445</c:v>
                </c:pt>
                <c:pt idx="21">
                  <c:v>0.6243055555555556</c:v>
                </c:pt>
                <c:pt idx="22">
                  <c:v>0.63125</c:v>
                </c:pt>
                <c:pt idx="23">
                  <c:v>0.6361111111111112</c:v>
                </c:pt>
                <c:pt idx="24">
                  <c:v>0.6402777777777778</c:v>
                </c:pt>
                <c:pt idx="25">
                  <c:v>0.6451388888888888</c:v>
                </c:pt>
                <c:pt idx="26">
                  <c:v>0.65</c:v>
                </c:pt>
              </c:strCache>
            </c:strRef>
          </c:cat>
          <c:val>
            <c:numRef>
              <c:f>'Card Positions'!$G$2:$G$15</c:f>
              <c:numCache>
                <c:ptCount val="32"/>
                <c:pt idx="0">
                  <c:v>-95.34088</c:v>
                </c:pt>
                <c:pt idx="1">
                  <c:v>-95.34013</c:v>
                </c:pt>
                <c:pt idx="2">
                  <c:v>-95.34045</c:v>
                </c:pt>
                <c:pt idx="3">
                  <c:v>-95.34098</c:v>
                </c:pt>
                <c:pt idx="4">
                  <c:v>-95.3413</c:v>
                </c:pt>
                <c:pt idx="5">
                  <c:v>-95.34139</c:v>
                </c:pt>
                <c:pt idx="6">
                  <c:v>-95.34098</c:v>
                </c:pt>
                <c:pt idx="7">
                  <c:v>-95.34031</c:v>
                </c:pt>
                <c:pt idx="8">
                  <c:v>-95.33935</c:v>
                </c:pt>
                <c:pt idx="9">
                  <c:v>-95.3393</c:v>
                </c:pt>
                <c:pt idx="10">
                  <c:v>-95.33869</c:v>
                </c:pt>
                <c:pt idx="11">
                  <c:v>-95.33933</c:v>
                </c:pt>
                <c:pt idx="12">
                  <c:v>-95.33903</c:v>
                </c:pt>
                <c:pt idx="13">
                  <c:v>-95.33766</c:v>
                </c:pt>
                <c:pt idx="14">
                  <c:v>-95.33748</c:v>
                </c:pt>
                <c:pt idx="15">
                  <c:v>-95.31346</c:v>
                </c:pt>
                <c:pt idx="16">
                  <c:v>-95.32795</c:v>
                </c:pt>
                <c:pt idx="17">
                  <c:v>-95.33022</c:v>
                </c:pt>
                <c:pt idx="18">
                  <c:v>-95.33196</c:v>
                </c:pt>
                <c:pt idx="19">
                  <c:v>-95.33747</c:v>
                </c:pt>
                <c:pt idx="20">
                  <c:v>-95.33767</c:v>
                </c:pt>
                <c:pt idx="21">
                  <c:v>-95.33997</c:v>
                </c:pt>
                <c:pt idx="22">
                  <c:v>-95.34146</c:v>
                </c:pt>
                <c:pt idx="23">
                  <c:v>-95.33987</c:v>
                </c:pt>
                <c:pt idx="24">
                  <c:v>-95.34037</c:v>
                </c:pt>
                <c:pt idx="25">
                  <c:v>-95.342</c:v>
                </c:pt>
              </c:numCache>
            </c:numRef>
          </c:val>
          <c:smooth val="0"/>
        </c:ser>
        <c:marker val="1"/>
        <c:axId val="63163877"/>
        <c:axId val="31603982"/>
      </c:lineChart>
      <c:catAx>
        <c:axId val="63163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auto val="1"/>
        <c:lblOffset val="100"/>
        <c:tickLblSkip val="3"/>
        <c:noMultiLvlLbl val="0"/>
      </c:catAx>
      <c:valAx>
        <c:axId val="316039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63163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Wirecard XY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'Card Positions'!$G$1</c:f>
              <c:strCache>
                <c:ptCount val="1"/>
                <c:pt idx="0">
                  <c:v>Y-INTPT CARD(2)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'Card Positions'!$F$2:$F$15</c:f>
              <c:numCache>
                <c:ptCount val="14"/>
                <c:pt idx="0">
                  <c:v>40.01298</c:v>
                </c:pt>
                <c:pt idx="1">
                  <c:v>40.01231</c:v>
                </c:pt>
                <c:pt idx="2">
                  <c:v>40.01288</c:v>
                </c:pt>
                <c:pt idx="3">
                  <c:v>40.0123</c:v>
                </c:pt>
                <c:pt idx="4">
                  <c:v>40.01357</c:v>
                </c:pt>
                <c:pt idx="5">
                  <c:v>40.01314</c:v>
                </c:pt>
                <c:pt idx="6">
                  <c:v>40.0145</c:v>
                </c:pt>
                <c:pt idx="7">
                  <c:v>40.01516</c:v>
                </c:pt>
                <c:pt idx="8">
                  <c:v>40.01259</c:v>
                </c:pt>
                <c:pt idx="9">
                  <c:v>40.0138</c:v>
                </c:pt>
                <c:pt idx="10">
                  <c:v>40.01369</c:v>
                </c:pt>
                <c:pt idx="11">
                  <c:v>40.01305</c:v>
                </c:pt>
                <c:pt idx="12">
                  <c:v>40.01371</c:v>
                </c:pt>
                <c:pt idx="13">
                  <c:v>40.01375</c:v>
                </c:pt>
              </c:numCache>
            </c:numRef>
          </c:xVal>
          <c:yVal>
            <c:numRef>
              <c:f>'Card Positions'!$G$2:$G$15</c:f>
              <c:numCache>
                <c:ptCount val="14"/>
                <c:pt idx="0">
                  <c:v>-95.25452</c:v>
                </c:pt>
                <c:pt idx="1">
                  <c:v>-95.25414</c:v>
                </c:pt>
                <c:pt idx="2">
                  <c:v>-95.25451</c:v>
                </c:pt>
                <c:pt idx="3">
                  <c:v>-95.25486</c:v>
                </c:pt>
                <c:pt idx="4">
                  <c:v>-95.25402</c:v>
                </c:pt>
                <c:pt idx="5">
                  <c:v>-95.25434</c:v>
                </c:pt>
                <c:pt idx="6">
                  <c:v>-95.25404</c:v>
                </c:pt>
                <c:pt idx="7">
                  <c:v>-95.25399</c:v>
                </c:pt>
                <c:pt idx="8">
                  <c:v>-95.25433</c:v>
                </c:pt>
                <c:pt idx="9">
                  <c:v>-95.25442</c:v>
                </c:pt>
                <c:pt idx="10">
                  <c:v>-95.25482</c:v>
                </c:pt>
                <c:pt idx="11">
                  <c:v>-95.25497</c:v>
                </c:pt>
                <c:pt idx="12">
                  <c:v>-95.25507</c:v>
                </c:pt>
                <c:pt idx="13">
                  <c:v>-95.25541</c:v>
                </c:pt>
              </c:numCache>
            </c:numRef>
          </c:yVal>
          <c:smooth val="0"/>
        </c:ser>
        <c:axId val="16000383"/>
        <c:axId val="9785720"/>
      </c:scatterChart>
      <c:valAx>
        <c:axId val="16000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9785720"/>
        <c:crosses val="autoZero"/>
        <c:crossBetween val="midCat"/>
        <c:dispUnits/>
      </c:valAx>
      <c:valAx>
        <c:axId val="97857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1600038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5 "X" Run Chart</a:t>
            </a:r>
          </a:p>
        </c:rich>
      </c:tx>
      <c:layout>
        <c:manualLayout>
          <c:xMode val="factor"/>
          <c:yMode val="factor"/>
          <c:x val="0.00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725"/>
          <c:w val="0.93075"/>
          <c:h val="0.74825"/>
        </c:manualLayout>
      </c:layout>
      <c:lineChart>
        <c:grouping val="standard"/>
        <c:varyColors val="0"/>
        <c:ser>
          <c:idx val="0"/>
          <c:order val="0"/>
          <c:tx>
            <c:strRef>
              <c:f>'TB 5'!$C$1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5'!$C$2:$C$15</c:f>
              <c:numCache>
                <c:ptCount val="14"/>
                <c:pt idx="0">
                  <c:v>94.2623</c:v>
                </c:pt>
                <c:pt idx="1">
                  <c:v>94.2622</c:v>
                </c:pt>
                <c:pt idx="2">
                  <c:v>94.26276</c:v>
                </c:pt>
                <c:pt idx="3">
                  <c:v>94.26306</c:v>
                </c:pt>
                <c:pt idx="4">
                  <c:v>94.2628</c:v>
                </c:pt>
                <c:pt idx="5">
                  <c:v>94.26329</c:v>
                </c:pt>
                <c:pt idx="6">
                  <c:v>94.26342</c:v>
                </c:pt>
                <c:pt idx="7">
                  <c:v>94.26321</c:v>
                </c:pt>
                <c:pt idx="8">
                  <c:v>94.26297</c:v>
                </c:pt>
                <c:pt idx="9">
                  <c:v>94.26339</c:v>
                </c:pt>
                <c:pt idx="10">
                  <c:v>94.26321</c:v>
                </c:pt>
                <c:pt idx="11">
                  <c:v>94.26344</c:v>
                </c:pt>
                <c:pt idx="12">
                  <c:v>94.26383</c:v>
                </c:pt>
                <c:pt idx="13">
                  <c:v>94.26348</c:v>
                </c:pt>
              </c:numCache>
            </c:numRef>
          </c:val>
          <c:smooth val="0"/>
        </c:ser>
        <c:marker val="1"/>
        <c:axId val="20962617"/>
        <c:axId val="54445826"/>
      </c:lineChart>
      <c:catAx>
        <c:axId val="20962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tickLblSkip val="3"/>
        <c:noMultiLvlLbl val="0"/>
      </c:catAx>
      <c:valAx>
        <c:axId val="544458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TB 5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5'!$B$2:$B$15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5'!$D$2:$D$15</c:f>
              <c:numCache>
                <c:ptCount val="14"/>
                <c:pt idx="0">
                  <c:v>102.1245</c:v>
                </c:pt>
                <c:pt idx="1">
                  <c:v>102.12494</c:v>
                </c:pt>
                <c:pt idx="2">
                  <c:v>102.12448</c:v>
                </c:pt>
                <c:pt idx="3">
                  <c:v>102.12318</c:v>
                </c:pt>
                <c:pt idx="4">
                  <c:v>102.12513</c:v>
                </c:pt>
                <c:pt idx="5">
                  <c:v>102.12427</c:v>
                </c:pt>
                <c:pt idx="6">
                  <c:v>102.1254</c:v>
                </c:pt>
                <c:pt idx="7">
                  <c:v>102.12589</c:v>
                </c:pt>
                <c:pt idx="8">
                  <c:v>102.12445</c:v>
                </c:pt>
                <c:pt idx="9">
                  <c:v>102.12434</c:v>
                </c:pt>
                <c:pt idx="10">
                  <c:v>102.12421</c:v>
                </c:pt>
                <c:pt idx="11">
                  <c:v>102.12359</c:v>
                </c:pt>
                <c:pt idx="12">
                  <c:v>102.12205</c:v>
                </c:pt>
                <c:pt idx="13">
                  <c:v>102.12239</c:v>
                </c:pt>
              </c:numCache>
            </c:numRef>
          </c:val>
          <c:smooth val="0"/>
        </c:ser>
        <c:marker val="1"/>
        <c:axId val="20250387"/>
        <c:axId val="48035756"/>
      </c:lineChart>
      <c:catAx>
        <c:axId val="20250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auto val="1"/>
        <c:lblOffset val="100"/>
        <c:tickLblSkip val="3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TB 5 "XY" Plot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'TB 5'!$D$1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'TB 5'!$C$2:$C$15</c:f>
              <c:numCache>
                <c:ptCount val="14"/>
                <c:pt idx="0">
                  <c:v>94.2623</c:v>
                </c:pt>
                <c:pt idx="1">
                  <c:v>94.2622</c:v>
                </c:pt>
                <c:pt idx="2">
                  <c:v>94.26276</c:v>
                </c:pt>
                <c:pt idx="3">
                  <c:v>94.26306</c:v>
                </c:pt>
                <c:pt idx="4">
                  <c:v>94.2628</c:v>
                </c:pt>
                <c:pt idx="5">
                  <c:v>94.26329</c:v>
                </c:pt>
                <c:pt idx="6">
                  <c:v>94.26342</c:v>
                </c:pt>
                <c:pt idx="7">
                  <c:v>94.26321</c:v>
                </c:pt>
                <c:pt idx="8">
                  <c:v>94.26297</c:v>
                </c:pt>
                <c:pt idx="9">
                  <c:v>94.26339</c:v>
                </c:pt>
                <c:pt idx="10">
                  <c:v>94.26321</c:v>
                </c:pt>
                <c:pt idx="11">
                  <c:v>94.26344</c:v>
                </c:pt>
                <c:pt idx="12">
                  <c:v>94.26383</c:v>
                </c:pt>
                <c:pt idx="13">
                  <c:v>94.26348</c:v>
                </c:pt>
              </c:numCache>
            </c:numRef>
          </c:xVal>
          <c:yVal>
            <c:numRef>
              <c:f>'TB 5'!$D$2:$D$15</c:f>
              <c:numCache>
                <c:ptCount val="14"/>
                <c:pt idx="0">
                  <c:v>102.1245</c:v>
                </c:pt>
                <c:pt idx="1">
                  <c:v>102.12494</c:v>
                </c:pt>
                <c:pt idx="2">
                  <c:v>102.12448</c:v>
                </c:pt>
                <c:pt idx="3">
                  <c:v>102.12318</c:v>
                </c:pt>
                <c:pt idx="4">
                  <c:v>102.12513</c:v>
                </c:pt>
                <c:pt idx="5">
                  <c:v>102.12427</c:v>
                </c:pt>
                <c:pt idx="6">
                  <c:v>102.1254</c:v>
                </c:pt>
                <c:pt idx="7">
                  <c:v>102.12589</c:v>
                </c:pt>
                <c:pt idx="8">
                  <c:v>102.12445</c:v>
                </c:pt>
                <c:pt idx="9">
                  <c:v>102.12434</c:v>
                </c:pt>
                <c:pt idx="10">
                  <c:v>102.12421</c:v>
                </c:pt>
                <c:pt idx="11">
                  <c:v>102.12359</c:v>
                </c:pt>
                <c:pt idx="12">
                  <c:v>102.12205</c:v>
                </c:pt>
                <c:pt idx="13">
                  <c:v>102.12239</c:v>
                </c:pt>
              </c:numCache>
            </c:numRef>
          </c:yVal>
          <c:smooth val="0"/>
        </c:ser>
        <c:axId val="29668621"/>
        <c:axId val="65690998"/>
      </c:scatterChart>
      <c:valAx>
        <c:axId val="2966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65690998"/>
        <c:crosses val="autoZero"/>
        <c:crossBetween val="midCat"/>
        <c:dispUnits/>
      </c:val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2966862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TB 6 "X"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6'!$C$1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6'!$C$2:$C$15</c:f>
              <c:numCache>
                <c:ptCount val="14"/>
                <c:pt idx="0">
                  <c:v>-94.61497</c:v>
                </c:pt>
                <c:pt idx="1">
                  <c:v>-94.61518</c:v>
                </c:pt>
                <c:pt idx="2">
                  <c:v>-94.6146</c:v>
                </c:pt>
                <c:pt idx="3">
                  <c:v>-94.61431</c:v>
                </c:pt>
                <c:pt idx="4">
                  <c:v>-94.61439</c:v>
                </c:pt>
                <c:pt idx="5">
                  <c:v>-94.61392</c:v>
                </c:pt>
                <c:pt idx="6">
                  <c:v>-94.61378</c:v>
                </c:pt>
                <c:pt idx="7">
                  <c:v>-94.61403</c:v>
                </c:pt>
                <c:pt idx="8">
                  <c:v>-94.61348</c:v>
                </c:pt>
                <c:pt idx="9">
                  <c:v>-94.61386</c:v>
                </c:pt>
                <c:pt idx="10">
                  <c:v>-94.61344</c:v>
                </c:pt>
                <c:pt idx="11">
                  <c:v>-94.61324</c:v>
                </c:pt>
                <c:pt idx="12">
                  <c:v>-94.61278</c:v>
                </c:pt>
                <c:pt idx="13">
                  <c:v>-94.61295</c:v>
                </c:pt>
              </c:numCache>
            </c:numRef>
          </c:val>
          <c:smooth val="0"/>
        </c:ser>
        <c:marker val="1"/>
        <c:axId val="54348071"/>
        <c:axId val="19370592"/>
      </c:lineChart>
      <c:catAx>
        <c:axId val="54348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370592"/>
        <c:crosses val="autoZero"/>
        <c:auto val="1"/>
        <c:lblOffset val="100"/>
        <c:tickLblSkip val="3"/>
        <c:noMultiLvlLbl val="0"/>
      </c:catAx>
      <c:valAx>
        <c:axId val="193705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543480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6 "Y" Run Chart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6'!$D$1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'TB 6'!$B$2:$B$15</c:f>
              <c:strCache>
                <c:ptCount val="14"/>
                <c:pt idx="0">
                  <c:v>0.48819444444444443</c:v>
                </c:pt>
                <c:pt idx="1">
                  <c:v>0.49652777777777773</c:v>
                </c:pt>
                <c:pt idx="2">
                  <c:v>0.5027777777777778</c:v>
                </c:pt>
                <c:pt idx="3">
                  <c:v>0.5076388888888889</c:v>
                </c:pt>
                <c:pt idx="4">
                  <c:v>0.5222222222222223</c:v>
                </c:pt>
                <c:pt idx="5">
                  <c:v>0.5270833333333333</c:v>
                </c:pt>
                <c:pt idx="6">
                  <c:v>0.5319444444444444</c:v>
                </c:pt>
                <c:pt idx="7">
                  <c:v>0.5381944444444444</c:v>
                </c:pt>
                <c:pt idx="8">
                  <c:v>0.5430555555555555</c:v>
                </c:pt>
                <c:pt idx="9">
                  <c:v>0.5479166666666667</c:v>
                </c:pt>
                <c:pt idx="10">
                  <c:v>0.5569444444444445</c:v>
                </c:pt>
                <c:pt idx="11">
                  <c:v>0.5625</c:v>
                </c:pt>
                <c:pt idx="12">
                  <c:v>0.5694444444444444</c:v>
                </c:pt>
                <c:pt idx="13">
                  <c:v>0.5756944444444444</c:v>
                </c:pt>
              </c:strCache>
            </c:strRef>
          </c:cat>
          <c:val>
            <c:numRef>
              <c:f>'TB 6'!$D$2:$D$15</c:f>
              <c:numCache>
                <c:ptCount val="14"/>
                <c:pt idx="0">
                  <c:v>102.60503</c:v>
                </c:pt>
                <c:pt idx="1">
                  <c:v>102.60593</c:v>
                </c:pt>
                <c:pt idx="2">
                  <c:v>102.60541</c:v>
                </c:pt>
                <c:pt idx="3">
                  <c:v>102.60461</c:v>
                </c:pt>
                <c:pt idx="4">
                  <c:v>102.6059</c:v>
                </c:pt>
                <c:pt idx="5">
                  <c:v>102.6056</c:v>
                </c:pt>
                <c:pt idx="6">
                  <c:v>102.60521</c:v>
                </c:pt>
                <c:pt idx="7">
                  <c:v>102.6053</c:v>
                </c:pt>
                <c:pt idx="8">
                  <c:v>102.6065</c:v>
                </c:pt>
                <c:pt idx="9">
                  <c:v>102.60487</c:v>
                </c:pt>
                <c:pt idx="10">
                  <c:v>102.60593</c:v>
                </c:pt>
                <c:pt idx="11">
                  <c:v>102.60632</c:v>
                </c:pt>
                <c:pt idx="12">
                  <c:v>102.60541</c:v>
                </c:pt>
                <c:pt idx="13">
                  <c:v>102.60502</c:v>
                </c:pt>
              </c:numCache>
            </c:numRef>
          </c:val>
          <c:smooth val="0"/>
        </c:ser>
        <c:marker val="1"/>
        <c:axId val="40117601"/>
        <c:axId val="25514090"/>
      </c:lineChart>
      <c:catAx>
        <c:axId val="401176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514090"/>
        <c:crosses val="autoZero"/>
        <c:auto val="1"/>
        <c:lblOffset val="100"/>
        <c:tickLblSkip val="3"/>
        <c:noMultiLvlLbl val="0"/>
      </c:catAx>
      <c:valAx>
        <c:axId val="255140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" sourceLinked="0"/>
        <c:majorTickMark val="out"/>
        <c:minorTickMark val="none"/>
        <c:tickLblPos val="nextTo"/>
        <c:crossAx val="40117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209550</xdr:colOff>
      <xdr:row>0</xdr:row>
      <xdr:rowOff>0</xdr:rowOff>
    </xdr:from>
    <xdr:to>
      <xdr:col>24</xdr:col>
      <xdr:colOff>66675</xdr:colOff>
      <xdr:row>15</xdr:row>
      <xdr:rowOff>0</xdr:rowOff>
    </xdr:to>
    <xdr:graphicFrame>
      <xdr:nvGraphicFramePr>
        <xdr:cNvPr id="1" name="Chart 10"/>
        <xdr:cNvGraphicFramePr/>
      </xdr:nvGraphicFramePr>
      <xdr:xfrm>
        <a:off x="10372725" y="0"/>
        <a:ext cx="5953125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85725</xdr:rowOff>
    </xdr:from>
    <xdr:to>
      <xdr:col>10</xdr:col>
      <xdr:colOff>438150</xdr:colOff>
      <xdr:row>37</xdr:row>
      <xdr:rowOff>133350</xdr:rowOff>
    </xdr:to>
    <xdr:graphicFrame>
      <xdr:nvGraphicFramePr>
        <xdr:cNvPr id="2" name="Chart 11"/>
        <xdr:cNvGraphicFramePr/>
      </xdr:nvGraphicFramePr>
      <xdr:xfrm>
        <a:off x="76200" y="3905250"/>
        <a:ext cx="7696200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40</xdr:row>
      <xdr:rowOff>9525</xdr:rowOff>
    </xdr:from>
    <xdr:to>
      <xdr:col>10</xdr:col>
      <xdr:colOff>447675</xdr:colOff>
      <xdr:row>59</xdr:row>
      <xdr:rowOff>57150</xdr:rowOff>
    </xdr:to>
    <xdr:graphicFrame>
      <xdr:nvGraphicFramePr>
        <xdr:cNvPr id="3" name="Chart 12"/>
        <xdr:cNvGraphicFramePr/>
      </xdr:nvGraphicFramePr>
      <xdr:xfrm>
        <a:off x="66675" y="7391400"/>
        <a:ext cx="77152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28575</xdr:colOff>
      <xdr:row>15</xdr:row>
      <xdr:rowOff>0</xdr:rowOff>
    </xdr:from>
    <xdr:to>
      <xdr:col>23</xdr:col>
      <xdr:colOff>485775</xdr:colOff>
      <xdr:row>15</xdr:row>
      <xdr:rowOff>0</xdr:rowOff>
    </xdr:to>
    <xdr:graphicFrame>
      <xdr:nvGraphicFramePr>
        <xdr:cNvPr id="4" name="Chart 13"/>
        <xdr:cNvGraphicFramePr/>
      </xdr:nvGraphicFramePr>
      <xdr:xfrm>
        <a:off x="10191750" y="3190875"/>
        <a:ext cx="59436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9525</xdr:rowOff>
    </xdr:from>
    <xdr:to>
      <xdr:col>18</xdr:col>
      <xdr:colOff>485775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848475" y="9525"/>
        <a:ext cx="58674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15</xdr:row>
      <xdr:rowOff>0</xdr:rowOff>
    </xdr:from>
    <xdr:to>
      <xdr:col>18</xdr:col>
      <xdr:colOff>438150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6800850" y="3009900"/>
        <a:ext cx="586740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20</xdr:row>
      <xdr:rowOff>0</xdr:rowOff>
    </xdr:from>
    <xdr:to>
      <xdr:col>7</xdr:col>
      <xdr:colOff>590550</xdr:colOff>
      <xdr:row>39</xdr:row>
      <xdr:rowOff>47625</xdr:rowOff>
    </xdr:to>
    <xdr:graphicFrame>
      <xdr:nvGraphicFramePr>
        <xdr:cNvPr id="3" name="Chart 3"/>
        <xdr:cNvGraphicFramePr/>
      </xdr:nvGraphicFramePr>
      <xdr:xfrm>
        <a:off x="66675" y="3962400"/>
        <a:ext cx="57245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0</xdr:row>
      <xdr:rowOff>19050</xdr:rowOff>
    </xdr:from>
    <xdr:to>
      <xdr:col>18</xdr:col>
      <xdr:colOff>476250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562725" y="19050"/>
        <a:ext cx="58769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57150</xdr:colOff>
      <xdr:row>15</xdr:row>
      <xdr:rowOff>0</xdr:rowOff>
    </xdr:from>
    <xdr:to>
      <xdr:col>18</xdr:col>
      <xdr:colOff>485775</xdr:colOff>
      <xdr:row>34</xdr:row>
      <xdr:rowOff>76200</xdr:rowOff>
    </xdr:to>
    <xdr:graphicFrame>
      <xdr:nvGraphicFramePr>
        <xdr:cNvPr id="2" name="Chart 2"/>
        <xdr:cNvGraphicFramePr/>
      </xdr:nvGraphicFramePr>
      <xdr:xfrm>
        <a:off x="6534150" y="3009900"/>
        <a:ext cx="591502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19</xdr:row>
      <xdr:rowOff>47625</xdr:rowOff>
    </xdr:from>
    <xdr:to>
      <xdr:col>8</xdr:col>
      <xdr:colOff>476250</xdr:colOff>
      <xdr:row>38</xdr:row>
      <xdr:rowOff>95250</xdr:rowOff>
    </xdr:to>
    <xdr:graphicFrame>
      <xdr:nvGraphicFramePr>
        <xdr:cNvPr id="3" name="Chart 3"/>
        <xdr:cNvGraphicFramePr/>
      </xdr:nvGraphicFramePr>
      <xdr:xfrm>
        <a:off x="38100" y="3848100"/>
        <a:ext cx="62293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0</xdr:row>
      <xdr:rowOff>47625</xdr:rowOff>
    </xdr:from>
    <xdr:to>
      <xdr:col>18</xdr:col>
      <xdr:colOff>495300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591300" y="47625"/>
        <a:ext cx="5867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15</xdr:row>
      <xdr:rowOff>0</xdr:rowOff>
    </xdr:from>
    <xdr:to>
      <xdr:col>18</xdr:col>
      <xdr:colOff>485775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6562725" y="3009900"/>
        <a:ext cx="588645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19</xdr:row>
      <xdr:rowOff>47625</xdr:rowOff>
    </xdr:from>
    <xdr:to>
      <xdr:col>8</xdr:col>
      <xdr:colOff>514350</xdr:colOff>
      <xdr:row>38</xdr:row>
      <xdr:rowOff>95250</xdr:rowOff>
    </xdr:to>
    <xdr:graphicFrame>
      <xdr:nvGraphicFramePr>
        <xdr:cNvPr id="3" name="Chart 3"/>
        <xdr:cNvGraphicFramePr/>
      </xdr:nvGraphicFramePr>
      <xdr:xfrm>
        <a:off x="28575" y="3848100"/>
        <a:ext cx="627697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0</xdr:row>
      <xdr:rowOff>0</xdr:rowOff>
    </xdr:from>
    <xdr:to>
      <xdr:col>18</xdr:col>
      <xdr:colOff>476250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543675" y="0"/>
        <a:ext cx="5895975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133350</xdr:colOff>
      <xdr:row>16</xdr:row>
      <xdr:rowOff>123825</xdr:rowOff>
    </xdr:from>
    <xdr:to>
      <xdr:col>18</xdr:col>
      <xdr:colOff>495300</xdr:colOff>
      <xdr:row>39</xdr:row>
      <xdr:rowOff>104775</xdr:rowOff>
    </xdr:to>
    <xdr:graphicFrame>
      <xdr:nvGraphicFramePr>
        <xdr:cNvPr id="2" name="Chart 2"/>
        <xdr:cNvGraphicFramePr/>
      </xdr:nvGraphicFramePr>
      <xdr:xfrm>
        <a:off x="6610350" y="3343275"/>
        <a:ext cx="5848350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19</xdr:row>
      <xdr:rowOff>85725</xdr:rowOff>
    </xdr:from>
    <xdr:to>
      <xdr:col>8</xdr:col>
      <xdr:colOff>476250</xdr:colOff>
      <xdr:row>38</xdr:row>
      <xdr:rowOff>133350</xdr:rowOff>
    </xdr:to>
    <xdr:graphicFrame>
      <xdr:nvGraphicFramePr>
        <xdr:cNvPr id="3" name="Chart 3"/>
        <xdr:cNvGraphicFramePr/>
      </xdr:nvGraphicFramePr>
      <xdr:xfrm>
        <a:off x="0" y="3886200"/>
        <a:ext cx="62674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</xdr:row>
      <xdr:rowOff>76200</xdr:rowOff>
    </xdr:from>
    <xdr:to>
      <xdr:col>13</xdr:col>
      <xdr:colOff>209550</xdr:colOff>
      <xdr:row>28</xdr:row>
      <xdr:rowOff>85725</xdr:rowOff>
    </xdr:to>
    <xdr:sp>
      <xdr:nvSpPr>
        <xdr:cNvPr id="1" name="Rectangle 2"/>
        <xdr:cNvSpPr>
          <a:spLocks/>
        </xdr:cNvSpPr>
      </xdr:nvSpPr>
      <xdr:spPr>
        <a:xfrm>
          <a:off x="933450" y="561975"/>
          <a:ext cx="7200900" cy="405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447675</xdr:colOff>
      <xdr:row>7</xdr:row>
      <xdr:rowOff>28575</xdr:rowOff>
    </xdr:from>
    <xdr:to>
      <xdr:col>11</xdr:col>
      <xdr:colOff>266700</xdr:colOff>
      <xdr:row>25</xdr:row>
      <xdr:rowOff>95250</xdr:rowOff>
    </xdr:to>
    <xdr:grpSp>
      <xdr:nvGrpSpPr>
        <xdr:cNvPr id="2" name="Group 12"/>
        <xdr:cNvGrpSpPr>
          <a:grpSpLocks/>
        </xdr:cNvGrpSpPr>
      </xdr:nvGrpSpPr>
      <xdr:grpSpPr>
        <a:xfrm>
          <a:off x="1666875" y="1162050"/>
          <a:ext cx="5305425" cy="2981325"/>
          <a:chOff x="186" y="122"/>
          <a:chExt cx="557" cy="31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86" y="122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"/>
          <xdr:cNvSpPr>
            <a:spLocks/>
          </xdr:cNvSpPr>
        </xdr:nvSpPr>
        <xdr:spPr>
          <a:xfrm>
            <a:off x="704" y="125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Oval 5"/>
          <xdr:cNvSpPr>
            <a:spLocks/>
          </xdr:cNvSpPr>
        </xdr:nvSpPr>
        <xdr:spPr>
          <a:xfrm>
            <a:off x="331" y="399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593" y="398"/>
            <a:ext cx="39" cy="36"/>
          </a:xfrm>
          <a:prstGeom prst="ellipse">
            <a:avLst/>
          </a:prstGeom>
          <a:solidFill>
            <a:srgbClr val="6666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11</xdr:row>
      <xdr:rowOff>47625</xdr:rowOff>
    </xdr:from>
    <xdr:to>
      <xdr:col>8</xdr:col>
      <xdr:colOff>504825</xdr:colOff>
      <xdr:row>20</xdr:row>
      <xdr:rowOff>47625</xdr:rowOff>
    </xdr:to>
    <xdr:grpSp>
      <xdr:nvGrpSpPr>
        <xdr:cNvPr id="7" name="Group 11"/>
        <xdr:cNvGrpSpPr>
          <a:grpSpLocks/>
        </xdr:cNvGrpSpPr>
      </xdr:nvGrpSpPr>
      <xdr:grpSpPr>
        <a:xfrm>
          <a:off x="3629025" y="1828800"/>
          <a:ext cx="1752600" cy="1457325"/>
          <a:chOff x="380" y="192"/>
          <a:chExt cx="184" cy="153"/>
        </a:xfrm>
        <a:solidFill>
          <a:srgbClr val="FFFFFF"/>
        </a:solidFill>
      </xdr:grpSpPr>
      <xdr:sp>
        <xdr:nvSpPr>
          <xdr:cNvPr id="8" name="Oval 7"/>
          <xdr:cNvSpPr>
            <a:spLocks/>
          </xdr:cNvSpPr>
        </xdr:nvSpPr>
        <xdr:spPr>
          <a:xfrm>
            <a:off x="380" y="313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8"/>
          <xdr:cNvSpPr>
            <a:spLocks/>
          </xdr:cNvSpPr>
        </xdr:nvSpPr>
        <xdr:spPr>
          <a:xfrm>
            <a:off x="533" y="316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9"/>
          <xdr:cNvSpPr>
            <a:spLocks/>
          </xdr:cNvSpPr>
        </xdr:nvSpPr>
        <xdr:spPr>
          <a:xfrm>
            <a:off x="455" y="192"/>
            <a:ext cx="31" cy="29"/>
          </a:xfrm>
          <a:prstGeom prst="ellipse">
            <a:avLst/>
          </a:prstGeom>
          <a:solidFill>
            <a:srgbClr val="339966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</xdr:col>
      <xdr:colOff>381000</xdr:colOff>
      <xdr:row>14</xdr:row>
      <xdr:rowOff>95250</xdr:rowOff>
    </xdr:from>
    <xdr:to>
      <xdr:col>8</xdr:col>
      <xdr:colOff>600075</xdr:colOff>
      <xdr:row>15</xdr:row>
      <xdr:rowOff>123825</xdr:rowOff>
    </xdr:to>
    <xdr:sp>
      <xdr:nvSpPr>
        <xdr:cNvPr id="11" name="Rectangle 10"/>
        <xdr:cNvSpPr>
          <a:spLocks/>
        </xdr:cNvSpPr>
      </xdr:nvSpPr>
      <xdr:spPr>
        <a:xfrm>
          <a:off x="3429000" y="2362200"/>
          <a:ext cx="20478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4</xdr:row>
      <xdr:rowOff>133350</xdr:rowOff>
    </xdr:from>
    <xdr:to>
      <xdr:col>3</xdr:col>
      <xdr:colOff>323850</xdr:colOff>
      <xdr:row>6</xdr:row>
      <xdr:rowOff>66675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1495425" y="78105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6</a:t>
          </a:r>
        </a:p>
      </xdr:txBody>
    </xdr:sp>
    <xdr:clientData/>
  </xdr:twoCellAnchor>
  <xdr:twoCellAnchor>
    <xdr:from>
      <xdr:col>10</xdr:col>
      <xdr:colOff>352425</xdr:colOff>
      <xdr:row>4</xdr:row>
      <xdr:rowOff>152400</xdr:rowOff>
    </xdr:from>
    <xdr:to>
      <xdr:col>11</xdr:col>
      <xdr:colOff>400050</xdr:colOff>
      <xdr:row>6</xdr:row>
      <xdr:rowOff>85725</xdr:rowOff>
    </xdr:to>
    <xdr:sp>
      <xdr:nvSpPr>
        <xdr:cNvPr id="13" name="TextBox 15"/>
        <xdr:cNvSpPr txBox="1">
          <a:spLocks noChangeArrowheads="1"/>
        </xdr:cNvSpPr>
      </xdr:nvSpPr>
      <xdr:spPr>
        <a:xfrm>
          <a:off x="6448425" y="800100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5</a:t>
          </a:r>
        </a:p>
      </xdr:txBody>
    </xdr:sp>
    <xdr:clientData/>
  </xdr:twoCellAnchor>
  <xdr:twoCellAnchor>
    <xdr:from>
      <xdr:col>4</xdr:col>
      <xdr:colOff>457200</xdr:colOff>
      <xdr:row>26</xdr:row>
      <xdr:rowOff>66675</xdr:rowOff>
    </xdr:from>
    <xdr:to>
      <xdr:col>5</xdr:col>
      <xdr:colOff>504825</xdr:colOff>
      <xdr:row>28</xdr:row>
      <xdr:rowOff>0</xdr:rowOff>
    </xdr:to>
    <xdr:sp>
      <xdr:nvSpPr>
        <xdr:cNvPr id="14" name="TextBox 16"/>
        <xdr:cNvSpPr txBox="1">
          <a:spLocks noChangeArrowheads="1"/>
        </xdr:cNvSpPr>
      </xdr:nvSpPr>
      <xdr:spPr>
        <a:xfrm>
          <a:off x="2895600" y="427672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7</a:t>
          </a:r>
        </a:p>
      </xdr:txBody>
    </xdr:sp>
    <xdr:clientData/>
  </xdr:twoCellAnchor>
  <xdr:twoCellAnchor>
    <xdr:from>
      <xdr:col>8</xdr:col>
      <xdr:colOff>571500</xdr:colOff>
      <xdr:row>26</xdr:row>
      <xdr:rowOff>85725</xdr:rowOff>
    </xdr:from>
    <xdr:to>
      <xdr:col>10</xdr:col>
      <xdr:colOff>9525</xdr:colOff>
      <xdr:row>28</xdr:row>
      <xdr:rowOff>19050</xdr:rowOff>
    </xdr:to>
    <xdr:sp>
      <xdr:nvSpPr>
        <xdr:cNvPr id="15" name="TextBox 17"/>
        <xdr:cNvSpPr txBox="1">
          <a:spLocks noChangeArrowheads="1"/>
        </xdr:cNvSpPr>
      </xdr:nvSpPr>
      <xdr:spPr>
        <a:xfrm>
          <a:off x="5448300" y="4295775"/>
          <a:ext cx="6572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TB 8</a:t>
          </a:r>
        </a:p>
      </xdr:txBody>
    </xdr:sp>
    <xdr:clientData/>
  </xdr:twoCellAnchor>
  <xdr:twoCellAnchor>
    <xdr:from>
      <xdr:col>9</xdr:col>
      <xdr:colOff>38100</xdr:colOff>
      <xdr:row>16</xdr:row>
      <xdr:rowOff>28575</xdr:rowOff>
    </xdr:from>
    <xdr:to>
      <xdr:col>11</xdr:col>
      <xdr:colOff>514350</xdr:colOff>
      <xdr:row>19</xdr:row>
      <xdr:rowOff>47625</xdr:rowOff>
    </xdr:to>
    <xdr:sp>
      <xdr:nvSpPr>
        <xdr:cNvPr id="16" name="Line 18"/>
        <xdr:cNvSpPr>
          <a:spLocks/>
        </xdr:cNvSpPr>
      </xdr:nvSpPr>
      <xdr:spPr>
        <a:xfrm flipV="1">
          <a:off x="5524500" y="2619375"/>
          <a:ext cx="16954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552450</xdr:colOff>
      <xdr:row>14</xdr:row>
      <xdr:rowOff>142875</xdr:rowOff>
    </xdr:from>
    <xdr:to>
      <xdr:col>13</xdr:col>
      <xdr:colOff>190500</xdr:colOff>
      <xdr:row>18</xdr:row>
      <xdr:rowOff>142875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7258050" y="2409825"/>
          <a:ext cx="85725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3X Spheres for Kinematic Stop</a:t>
          </a:r>
        </a:p>
      </xdr:txBody>
    </xdr:sp>
    <xdr:clientData/>
  </xdr:twoCellAnchor>
  <xdr:twoCellAnchor>
    <xdr:from>
      <xdr:col>3</xdr:col>
      <xdr:colOff>171450</xdr:colOff>
      <xdr:row>15</xdr:row>
      <xdr:rowOff>28575</xdr:rowOff>
    </xdr:from>
    <xdr:to>
      <xdr:col>5</xdr:col>
      <xdr:colOff>533400</xdr:colOff>
      <xdr:row>17</xdr:row>
      <xdr:rowOff>76200</xdr:rowOff>
    </xdr:to>
    <xdr:sp>
      <xdr:nvSpPr>
        <xdr:cNvPr id="18" name="Line 20"/>
        <xdr:cNvSpPr>
          <a:spLocks/>
        </xdr:cNvSpPr>
      </xdr:nvSpPr>
      <xdr:spPr>
        <a:xfrm flipH="1">
          <a:off x="2000250" y="2457450"/>
          <a:ext cx="1581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16</xdr:row>
      <xdr:rowOff>76200</xdr:rowOff>
    </xdr:from>
    <xdr:to>
      <xdr:col>3</xdr:col>
      <xdr:colOff>142875</xdr:colOff>
      <xdr:row>18</xdr:row>
      <xdr:rowOff>123825</xdr:rowOff>
    </xdr:to>
    <xdr:sp>
      <xdr:nvSpPr>
        <xdr:cNvPr id="19" name="TextBox 21"/>
        <xdr:cNvSpPr txBox="1">
          <a:spLocks noChangeArrowheads="1"/>
        </xdr:cNvSpPr>
      </xdr:nvSpPr>
      <xdr:spPr>
        <a:xfrm>
          <a:off x="1314450" y="2667000"/>
          <a:ext cx="6572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Wirecard</a:t>
          </a:r>
        </a:p>
      </xdr:txBody>
    </xdr:sp>
    <xdr:clientData/>
  </xdr:twoCellAnchor>
  <xdr:twoCellAnchor>
    <xdr:from>
      <xdr:col>7</xdr:col>
      <xdr:colOff>247650</xdr:colOff>
      <xdr:row>15</xdr:row>
      <xdr:rowOff>38100</xdr:rowOff>
    </xdr:from>
    <xdr:to>
      <xdr:col>7</xdr:col>
      <xdr:colOff>247650</xdr:colOff>
      <xdr:row>32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4514850" y="2466975"/>
          <a:ext cx="0" cy="2847975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15</xdr:row>
      <xdr:rowOff>28575</xdr:rowOff>
    </xdr:from>
    <xdr:to>
      <xdr:col>15</xdr:col>
      <xdr:colOff>76200</xdr:colOff>
      <xdr:row>15</xdr:row>
      <xdr:rowOff>28575</xdr:rowOff>
    </xdr:to>
    <xdr:sp>
      <xdr:nvSpPr>
        <xdr:cNvPr id="21" name="Line 23"/>
        <xdr:cNvSpPr>
          <a:spLocks/>
        </xdr:cNvSpPr>
      </xdr:nvSpPr>
      <xdr:spPr>
        <a:xfrm>
          <a:off x="4505325" y="2457450"/>
          <a:ext cx="4714875" cy="0"/>
        </a:xfrm>
        <a:prstGeom prst="line">
          <a:avLst/>
        </a:prstGeom>
        <a:noFill/>
        <a:ln w="38100" cmpd="sng">
          <a:solidFill>
            <a:srgbClr val="0000FF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33</xdr:row>
      <xdr:rowOff>9525</xdr:rowOff>
    </xdr:from>
    <xdr:to>
      <xdr:col>7</xdr:col>
      <xdr:colOff>419100</xdr:colOff>
      <xdr:row>34</xdr:row>
      <xdr:rowOff>104775</xdr:rowOff>
    </xdr:to>
    <xdr:sp>
      <xdr:nvSpPr>
        <xdr:cNvPr id="22" name="TextBox 24"/>
        <xdr:cNvSpPr txBox="1">
          <a:spLocks noChangeArrowheads="1"/>
        </xdr:cNvSpPr>
      </xdr:nvSpPr>
      <xdr:spPr>
        <a:xfrm>
          <a:off x="4324350" y="5353050"/>
          <a:ext cx="3619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+Z</a:t>
          </a:r>
        </a:p>
      </xdr:txBody>
    </xdr:sp>
    <xdr:clientData/>
  </xdr:twoCellAnchor>
  <xdr:twoCellAnchor>
    <xdr:from>
      <xdr:col>15</xdr:col>
      <xdr:colOff>142875</xdr:colOff>
      <xdr:row>14</xdr:row>
      <xdr:rowOff>66675</xdr:rowOff>
    </xdr:from>
    <xdr:to>
      <xdr:col>15</xdr:col>
      <xdr:colOff>466725</xdr:colOff>
      <xdr:row>16</xdr:row>
      <xdr:rowOff>0</xdr:rowOff>
    </xdr:to>
    <xdr:sp>
      <xdr:nvSpPr>
        <xdr:cNvPr id="23" name="TextBox 25"/>
        <xdr:cNvSpPr txBox="1">
          <a:spLocks noChangeArrowheads="1"/>
        </xdr:cNvSpPr>
      </xdr:nvSpPr>
      <xdr:spPr>
        <a:xfrm>
          <a:off x="9286875" y="2333625"/>
          <a:ext cx="32385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+X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C16" sqref="C1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5" width="11.57421875" style="2" customWidth="1"/>
    <col min="6" max="6" width="12.140625" style="2" bestFit="1" customWidth="1"/>
    <col min="7" max="7" width="11.57421875" style="2" bestFit="1" customWidth="1"/>
    <col min="8" max="8" width="10.140625" style="16" bestFit="1" customWidth="1"/>
    <col min="9" max="9" width="10.28125" style="1" bestFit="1" customWidth="1"/>
    <col min="10" max="10" width="11.140625" style="1" customWidth="1"/>
    <col min="11" max="11" width="11.57421875" style="1" bestFit="1" customWidth="1"/>
    <col min="12" max="14" width="10.28125" style="1" bestFit="1" customWidth="1"/>
    <col min="15" max="16384" width="9.140625" style="1" customWidth="1"/>
  </cols>
  <sheetData>
    <row r="1" spans="1:14" ht="30">
      <c r="A1" s="3"/>
      <c r="B1" s="15" t="s">
        <v>11</v>
      </c>
      <c r="C1" s="4" t="s">
        <v>0</v>
      </c>
      <c r="D1" s="4" t="s">
        <v>16</v>
      </c>
      <c r="E1" s="5" t="s">
        <v>17</v>
      </c>
      <c r="F1" s="4" t="s">
        <v>18</v>
      </c>
      <c r="G1" s="5" t="s">
        <v>19</v>
      </c>
      <c r="H1" s="16" t="s">
        <v>12</v>
      </c>
      <c r="I1" s="19" t="s">
        <v>20</v>
      </c>
      <c r="J1" s="19" t="s">
        <v>21</v>
      </c>
      <c r="K1" s="19" t="s">
        <v>22</v>
      </c>
      <c r="L1" s="19" t="s">
        <v>23</v>
      </c>
      <c r="M1" s="19" t="s">
        <v>24</v>
      </c>
      <c r="N1" s="1" t="s">
        <v>26</v>
      </c>
    </row>
    <row r="2" spans="1:14" ht="15.75">
      <c r="A2" s="6">
        <v>1</v>
      </c>
      <c r="B2" s="15">
        <v>0.48819444444444443</v>
      </c>
      <c r="C2" s="7">
        <v>0.16683</v>
      </c>
      <c r="D2" s="7">
        <v>-40.0005</v>
      </c>
      <c r="E2" s="7">
        <v>-94.87628</v>
      </c>
      <c r="F2" s="7">
        <v>40.01298</v>
      </c>
      <c r="G2" s="8">
        <v>-95.25452</v>
      </c>
      <c r="H2" s="16">
        <v>39576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f>ABS(E2)-ABS(G2)</f>
        <v>-0.37824000000000524</v>
      </c>
    </row>
    <row r="3" spans="1:14" ht="15.75">
      <c r="A3" s="6">
        <v>2</v>
      </c>
      <c r="B3" s="15">
        <v>0.49652777777777773</v>
      </c>
      <c r="C3" s="7">
        <v>0.16621</v>
      </c>
      <c r="D3" s="7">
        <v>-40.00142</v>
      </c>
      <c r="E3" s="7">
        <v>-94.87566</v>
      </c>
      <c r="F3" s="7">
        <v>40.01231</v>
      </c>
      <c r="G3" s="8">
        <v>-95.25414</v>
      </c>
      <c r="H3" s="16">
        <v>39576</v>
      </c>
      <c r="I3" s="2">
        <f>($C$2-C3)</f>
        <v>0.0006200000000000094</v>
      </c>
      <c r="J3" s="2">
        <f>($D$2-D3)</f>
        <v>0.000920000000000698</v>
      </c>
      <c r="K3" s="2">
        <f>($E$2-E3)</f>
        <v>-0.0006199999999978445</v>
      </c>
      <c r="L3" s="2">
        <f>($F$2-F3)</f>
        <v>0.0006699999999995043</v>
      </c>
      <c r="M3" s="2">
        <f>($G$2-G3)</f>
        <v>-0.0003799999999927195</v>
      </c>
      <c r="N3" s="2">
        <f aca="true" t="shared" si="0" ref="N3:N15">ABS(E3)-ABS(G3)</f>
        <v>-0.37848000000001036</v>
      </c>
    </row>
    <row r="4" spans="1:14" ht="15.75">
      <c r="A4" s="6">
        <v>3</v>
      </c>
      <c r="B4" s="15">
        <v>0.5027777777777778</v>
      </c>
      <c r="C4" s="7">
        <v>0.16712</v>
      </c>
      <c r="D4" s="7">
        <v>-40.00027</v>
      </c>
      <c r="E4" s="7">
        <v>-94.87588</v>
      </c>
      <c r="F4" s="7">
        <v>40.01288</v>
      </c>
      <c r="G4" s="8">
        <v>-95.25451</v>
      </c>
      <c r="H4" s="16">
        <v>39576</v>
      </c>
      <c r="I4" s="2">
        <f aca="true" t="shared" si="1" ref="I4:I15">($C$2-C4)</f>
        <v>-0.0002899999999999847</v>
      </c>
      <c r="J4" s="2">
        <f aca="true" t="shared" si="2" ref="J4:J15">($D$2-D4)</f>
        <v>-0.00023000000000195087</v>
      </c>
      <c r="K4" s="2">
        <f aca="true" t="shared" si="3" ref="K4:K15">($E$2-E4)</f>
        <v>-0.00039999999999906777</v>
      </c>
      <c r="L4" s="2">
        <f aca="true" t="shared" si="4" ref="L4:L15">($F$2-F4)</f>
        <v>9.999999999621423E-05</v>
      </c>
      <c r="M4" s="2">
        <f aca="true" t="shared" si="5" ref="M4:M15">($G$2-G4)</f>
        <v>-1.0000000003174137E-05</v>
      </c>
      <c r="N4" s="2">
        <f t="shared" si="0"/>
        <v>-0.37863000000000113</v>
      </c>
    </row>
    <row r="5" spans="1:14" ht="15.75">
      <c r="A5" s="6">
        <v>4</v>
      </c>
      <c r="B5" s="15">
        <v>0.5076388888888889</v>
      </c>
      <c r="C5" s="7">
        <v>0.1665</v>
      </c>
      <c r="D5" s="7">
        <v>-40.00101</v>
      </c>
      <c r="E5" s="7">
        <v>-94.8764</v>
      </c>
      <c r="F5" s="7">
        <v>40.0123</v>
      </c>
      <c r="G5" s="8">
        <v>-95.25486</v>
      </c>
      <c r="H5" s="16">
        <v>39576</v>
      </c>
      <c r="I5" s="2">
        <f t="shared" si="1"/>
        <v>0.00032999999999999696</v>
      </c>
      <c r="J5" s="2">
        <f t="shared" si="2"/>
        <v>0.0005099999999984561</v>
      </c>
      <c r="K5" s="2">
        <f t="shared" si="3"/>
        <v>0.00012000000000966793</v>
      </c>
      <c r="L5" s="2">
        <f t="shared" si="4"/>
        <v>0.000679999999995573</v>
      </c>
      <c r="M5" s="2">
        <f t="shared" si="5"/>
        <v>0.0003399999999942338</v>
      </c>
      <c r="N5" s="2">
        <f t="shared" si="0"/>
        <v>-0.3784599999999898</v>
      </c>
    </row>
    <row r="6" spans="1:14" ht="15.75">
      <c r="A6" s="6">
        <v>5</v>
      </c>
      <c r="B6" s="15">
        <v>0.5222222222222223</v>
      </c>
      <c r="C6" s="7">
        <v>0.16771</v>
      </c>
      <c r="D6" s="7">
        <v>-39.99957</v>
      </c>
      <c r="E6" s="7">
        <v>-94.87572</v>
      </c>
      <c r="F6" s="7">
        <v>40.01357</v>
      </c>
      <c r="G6" s="8">
        <v>-95.25402</v>
      </c>
      <c r="H6" s="16">
        <v>39576</v>
      </c>
      <c r="I6" s="2">
        <f t="shared" si="1"/>
        <v>-0.0008799999999999919</v>
      </c>
      <c r="J6" s="2">
        <f t="shared" si="2"/>
        <v>-0.0009300000000038722</v>
      </c>
      <c r="K6" s="2">
        <f t="shared" si="3"/>
        <v>-0.0005599999999930105</v>
      </c>
      <c r="L6" s="2">
        <f>($F$2-F6)</f>
        <v>-0.0005900000000025329</v>
      </c>
      <c r="M6" s="2">
        <f t="shared" si="5"/>
        <v>-0.0005000000000023874</v>
      </c>
      <c r="N6" s="2">
        <f t="shared" si="0"/>
        <v>-0.37829999999999586</v>
      </c>
    </row>
    <row r="7" spans="1:14" ht="15.75">
      <c r="A7" s="6">
        <v>10</v>
      </c>
      <c r="B7" s="15">
        <v>0.5270833333333333</v>
      </c>
      <c r="C7" s="7">
        <v>0.16737</v>
      </c>
      <c r="D7" s="7">
        <v>-40.00013</v>
      </c>
      <c r="E7" s="7">
        <v>-94.87579</v>
      </c>
      <c r="F7" s="7">
        <v>40.01314</v>
      </c>
      <c r="G7" s="8">
        <v>-95.25434</v>
      </c>
      <c r="H7" s="16">
        <v>39576</v>
      </c>
      <c r="I7" s="2">
        <f t="shared" si="1"/>
        <v>-0.0005399999999999849</v>
      </c>
      <c r="J7" s="2">
        <f t="shared" si="2"/>
        <v>-0.0003700000000037562</v>
      </c>
      <c r="K7" s="2">
        <f t="shared" si="3"/>
        <v>-0.0004899999999992133</v>
      </c>
      <c r="L7" s="2">
        <f t="shared" si="4"/>
        <v>-0.0001600000000010482</v>
      </c>
      <c r="M7" s="2">
        <f t="shared" si="5"/>
        <v>-0.00018000000000029104</v>
      </c>
      <c r="N7" s="2">
        <f t="shared" si="0"/>
        <v>-0.37855000000000416</v>
      </c>
    </row>
    <row r="8" spans="1:14" ht="15.75">
      <c r="A8" s="6">
        <v>15</v>
      </c>
      <c r="B8" s="15">
        <v>0.5319444444444444</v>
      </c>
      <c r="C8" s="7">
        <v>0.1687</v>
      </c>
      <c r="D8" s="7">
        <v>-39.99864</v>
      </c>
      <c r="E8" s="7">
        <v>-94.87593</v>
      </c>
      <c r="F8" s="7">
        <v>40.0145</v>
      </c>
      <c r="G8" s="8">
        <v>-95.25404</v>
      </c>
      <c r="H8" s="16">
        <v>39576</v>
      </c>
      <c r="I8" s="2">
        <f t="shared" si="1"/>
        <v>-0.0018699999999999828</v>
      </c>
      <c r="J8" s="2">
        <f t="shared" si="2"/>
        <v>-0.001860000000000639</v>
      </c>
      <c r="K8" s="2">
        <f t="shared" si="3"/>
        <v>-0.00034999999999740794</v>
      </c>
      <c r="L8" s="2">
        <f t="shared" si="4"/>
        <v>-0.0015199999999992997</v>
      </c>
      <c r="M8" s="2">
        <f t="shared" si="5"/>
        <v>-0.00047999999999603915</v>
      </c>
      <c r="N8" s="2">
        <f t="shared" si="0"/>
        <v>-0.3781100000000066</v>
      </c>
    </row>
    <row r="9" spans="1:14" ht="15.75">
      <c r="A9" s="6">
        <v>20</v>
      </c>
      <c r="B9" s="15">
        <v>0.5381944444444444</v>
      </c>
      <c r="C9" s="7">
        <v>0.16924</v>
      </c>
      <c r="D9" s="7">
        <v>-39.99794</v>
      </c>
      <c r="E9" s="7">
        <v>-94.87631</v>
      </c>
      <c r="F9" s="7">
        <v>40.01516</v>
      </c>
      <c r="G9" s="8">
        <v>-95.25399</v>
      </c>
      <c r="H9" s="16">
        <v>39576</v>
      </c>
      <c r="I9" s="2">
        <f t="shared" si="1"/>
        <v>-0.0024099999999999955</v>
      </c>
      <c r="J9" s="2">
        <f t="shared" si="2"/>
        <v>-0.0025600000000025602</v>
      </c>
      <c r="K9" s="2">
        <f t="shared" si="3"/>
        <v>3.000000000952241E-05</v>
      </c>
      <c r="L9" s="2">
        <f t="shared" si="4"/>
        <v>-0.0021800000000027353</v>
      </c>
      <c r="M9" s="2">
        <f t="shared" si="5"/>
        <v>-0.000529999999997699</v>
      </c>
      <c r="N9" s="2">
        <f t="shared" si="0"/>
        <v>-0.377679999999998</v>
      </c>
    </row>
    <row r="10" spans="1:14" ht="15.75">
      <c r="A10" s="6">
        <v>25</v>
      </c>
      <c r="B10" s="15">
        <v>0.5430555555555555</v>
      </c>
      <c r="C10" s="7">
        <v>0.167</v>
      </c>
      <c r="D10" s="7">
        <v>-40.00052</v>
      </c>
      <c r="E10" s="7">
        <v>-94.87575</v>
      </c>
      <c r="F10" s="7">
        <v>40.01259</v>
      </c>
      <c r="G10" s="8">
        <v>-95.25433</v>
      </c>
      <c r="H10" s="16">
        <v>39576</v>
      </c>
      <c r="I10" s="2">
        <f t="shared" si="1"/>
        <v>-0.00017000000000000348</v>
      </c>
      <c r="J10" s="2">
        <f t="shared" si="2"/>
        <v>1.9999999999242846E-05</v>
      </c>
      <c r="K10" s="2">
        <f t="shared" si="3"/>
        <v>-0.000529999999997699</v>
      </c>
      <c r="L10" s="2">
        <f t="shared" si="4"/>
        <v>0.00038999999999589363</v>
      </c>
      <c r="M10" s="2">
        <f t="shared" si="5"/>
        <v>-0.00019000000000346517</v>
      </c>
      <c r="N10" s="2">
        <f t="shared" si="0"/>
        <v>-0.3785799999999995</v>
      </c>
    </row>
    <row r="11" spans="1:14" ht="15.75">
      <c r="A11" s="6">
        <v>30</v>
      </c>
      <c r="B11" s="15">
        <v>0.5479166666666667</v>
      </c>
      <c r="C11" s="7">
        <v>0.16811</v>
      </c>
      <c r="D11" s="7">
        <v>-39.99928</v>
      </c>
      <c r="E11" s="7">
        <v>-94.87624</v>
      </c>
      <c r="F11" s="7">
        <v>40.0138</v>
      </c>
      <c r="G11" s="8">
        <v>-95.25442</v>
      </c>
      <c r="H11" s="16">
        <v>39576</v>
      </c>
      <c r="I11" s="2">
        <f t="shared" si="1"/>
        <v>-0.0012800000000000034</v>
      </c>
      <c r="J11" s="2">
        <f t="shared" si="2"/>
        <v>-0.0012200000000035516</v>
      </c>
      <c r="K11" s="2">
        <f t="shared" si="3"/>
        <v>-3.999999999848569E-05</v>
      </c>
      <c r="L11" s="2">
        <f t="shared" si="4"/>
        <v>-0.0008200000000044838</v>
      </c>
      <c r="M11" s="2">
        <f t="shared" si="5"/>
        <v>-0.00010000000000331966</v>
      </c>
      <c r="N11" s="2">
        <f t="shared" si="0"/>
        <v>-0.3781800000000004</v>
      </c>
    </row>
    <row r="12" spans="1:14" ht="15.75">
      <c r="A12" s="6">
        <v>35</v>
      </c>
      <c r="B12" s="15">
        <v>0.5569444444444445</v>
      </c>
      <c r="C12" s="7">
        <v>0.16788</v>
      </c>
      <c r="D12" s="7">
        <v>-39.99958</v>
      </c>
      <c r="E12" s="7">
        <v>-94.87688</v>
      </c>
      <c r="F12" s="7">
        <v>40.01369</v>
      </c>
      <c r="G12" s="8">
        <v>-95.25482</v>
      </c>
      <c r="H12" s="16">
        <v>39576</v>
      </c>
      <c r="I12" s="2">
        <f t="shared" si="1"/>
        <v>-0.0010499999999999954</v>
      </c>
      <c r="J12" s="2">
        <f t="shared" si="2"/>
        <v>-0.000920000000000698</v>
      </c>
      <c r="K12" s="2">
        <f t="shared" si="3"/>
        <v>0.0006000000000057071</v>
      </c>
      <c r="L12" s="2">
        <f>($F$2-F12)</f>
        <v>-0.00070999999999799</v>
      </c>
      <c r="M12" s="2">
        <f t="shared" si="5"/>
        <v>0.0002999999999957481</v>
      </c>
      <c r="N12" s="2">
        <f t="shared" si="0"/>
        <v>-0.3779399999999953</v>
      </c>
    </row>
    <row r="13" spans="1:14" ht="15.75">
      <c r="A13" s="6">
        <v>40</v>
      </c>
      <c r="B13" s="15">
        <v>0.5625</v>
      </c>
      <c r="C13" s="7">
        <v>0.16739</v>
      </c>
      <c r="D13" s="7">
        <v>-39.99996</v>
      </c>
      <c r="E13" s="7">
        <v>-94.87688</v>
      </c>
      <c r="F13" s="7">
        <v>40.01305</v>
      </c>
      <c r="G13" s="8">
        <v>-95.25497</v>
      </c>
      <c r="H13" s="16">
        <v>39576</v>
      </c>
      <c r="I13" s="2">
        <f t="shared" si="1"/>
        <v>-0.0005600000000000049</v>
      </c>
      <c r="J13" s="2">
        <f t="shared" si="2"/>
        <v>-0.0005400000000008731</v>
      </c>
      <c r="K13" s="2">
        <f t="shared" si="3"/>
        <v>0.0006000000000057071</v>
      </c>
      <c r="L13" s="2">
        <f t="shared" si="4"/>
        <v>-7.000000000090267E-05</v>
      </c>
      <c r="M13" s="2">
        <f t="shared" si="5"/>
        <v>0.0004500000000007276</v>
      </c>
      <c r="N13" s="2">
        <f t="shared" si="0"/>
        <v>-0.37809000000000026</v>
      </c>
    </row>
    <row r="14" spans="1:14" ht="15.75">
      <c r="A14" s="6">
        <v>45</v>
      </c>
      <c r="B14" s="15">
        <v>0.5694444444444444</v>
      </c>
      <c r="C14" s="7">
        <v>0.1679</v>
      </c>
      <c r="D14" s="7">
        <v>-39.99942</v>
      </c>
      <c r="E14" s="7">
        <v>-94.87694</v>
      </c>
      <c r="F14" s="7">
        <v>40.01371</v>
      </c>
      <c r="G14" s="8">
        <v>-95.25507</v>
      </c>
      <c r="H14" s="16">
        <v>39576</v>
      </c>
      <c r="I14" s="2">
        <f t="shared" si="1"/>
        <v>-0.0010699999999999876</v>
      </c>
      <c r="J14" s="2">
        <f t="shared" si="2"/>
        <v>-0.0010800000000017462</v>
      </c>
      <c r="K14" s="2">
        <f t="shared" si="3"/>
        <v>0.000660000000010541</v>
      </c>
      <c r="L14" s="2">
        <f t="shared" si="4"/>
        <v>-0.0007300000000043383</v>
      </c>
      <c r="M14" s="2">
        <f t="shared" si="5"/>
        <v>0.0005500000000040473</v>
      </c>
      <c r="N14" s="2">
        <f t="shared" si="0"/>
        <v>-0.37812999999999874</v>
      </c>
    </row>
    <row r="15" spans="1:14" ht="16.5" thickBot="1">
      <c r="A15" s="6">
        <v>50</v>
      </c>
      <c r="B15" s="15">
        <v>0.5756944444444444</v>
      </c>
      <c r="C15" s="7">
        <v>0.16808</v>
      </c>
      <c r="D15" s="7">
        <v>-39.99929</v>
      </c>
      <c r="E15" s="7">
        <v>-94.87744</v>
      </c>
      <c r="F15" s="7">
        <v>40.01375</v>
      </c>
      <c r="G15" s="8">
        <v>-95.25541</v>
      </c>
      <c r="H15" s="16">
        <v>39576</v>
      </c>
      <c r="I15" s="2">
        <f t="shared" si="1"/>
        <v>-0.0012500000000000011</v>
      </c>
      <c r="J15" s="2">
        <f t="shared" si="2"/>
        <v>-0.0012100000000003774</v>
      </c>
      <c r="K15" s="2">
        <f t="shared" si="3"/>
        <v>0.0011600000000129285</v>
      </c>
      <c r="L15" s="2">
        <f t="shared" si="4"/>
        <v>-0.000770000000002824</v>
      </c>
      <c r="M15" s="2">
        <f t="shared" si="5"/>
        <v>0.0008899999999982811</v>
      </c>
      <c r="N15" s="2">
        <f t="shared" si="0"/>
        <v>-0.3779699999999906</v>
      </c>
    </row>
    <row r="16" spans="1:14" ht="16.5" thickBot="1">
      <c r="A16" s="9" t="s">
        <v>8</v>
      </c>
      <c r="B16" s="17"/>
      <c r="C16" s="10">
        <f>AVERAGE(C2:C15)</f>
        <v>0.16757428571428573</v>
      </c>
      <c r="D16" s="10">
        <f>AVERAGE(D2:D15)</f>
        <v>-39.99982357142857</v>
      </c>
      <c r="E16" s="10">
        <f>AVERAGE(E2:E15)</f>
        <v>-94.87629285714287</v>
      </c>
      <c r="F16" s="10">
        <f>AVERAGE(F2:F15)</f>
        <v>40.01338785714285</v>
      </c>
      <c r="G16" s="11">
        <f>AVERAGE(G2:G15)</f>
        <v>-95.25453142857143</v>
      </c>
      <c r="H16" s="16" t="s">
        <v>25</v>
      </c>
      <c r="I16" s="18">
        <f>SQRT(SUMSQ(I2:I15)/COUNTA(I2:I15))</f>
        <v>0.0010934610842902152</v>
      </c>
      <c r="J16" s="18">
        <f>SQRT(SUMSQ(J2:J15)/COUNTA(J2:J15))</f>
        <v>0.0011158500923396483</v>
      </c>
      <c r="K16" s="18">
        <f>SQRT(SUMSQ(K2:K15)/COUNTA(K2:K15))</f>
        <v>0.0005358304635959363</v>
      </c>
      <c r="L16" s="18">
        <f>SQRT(SUMSQ(L2:L15)/COUNTA(L2:L15))</f>
        <v>0.0008790051194397392</v>
      </c>
      <c r="M16" s="18">
        <f>SQRT(SUMSQ(M2:M15)/COUNTA(M2:M15))</f>
        <v>0.0004214769947957113</v>
      </c>
      <c r="N16" s="1" t="s">
        <v>2</v>
      </c>
    </row>
    <row r="17" spans="1:14" ht="16.5" thickBot="1">
      <c r="A17" s="9" t="s">
        <v>9</v>
      </c>
      <c r="B17" s="17"/>
      <c r="C17" s="10">
        <f>MAX(C2:C15)-MIN(C2:C15)</f>
        <v>0.003030000000000005</v>
      </c>
      <c r="D17" s="10">
        <f>MAX(D2:D15)-MIN(D2:D15)</f>
        <v>0.0034800000000032583</v>
      </c>
      <c r="E17" s="10">
        <f>MAX(E2:E15)-MIN(E2:E15)</f>
        <v>0.001780000000010773</v>
      </c>
      <c r="F17" s="10">
        <f>MAX(F2:F15)-MIN(F2:F15)</f>
        <v>0.0028599999999983083</v>
      </c>
      <c r="G17" s="11">
        <f>MAX(G2:G15)-MIN(G2:G15)</f>
        <v>0.00141999999999598</v>
      </c>
      <c r="N17" s="1">
        <f>MAX(N2:N15)-MIN(N2:N15)</f>
        <v>0.000950000000003115</v>
      </c>
    </row>
    <row r="18" spans="1:14" ht="16.5" thickBot="1">
      <c r="A18" s="9" t="s">
        <v>10</v>
      </c>
      <c r="B18" s="17"/>
      <c r="C18" s="10">
        <f>STDEV(C2:C15)</f>
        <v>0.0008312984679747344</v>
      </c>
      <c r="D18" s="10">
        <f>STDEV(D2:D15)</f>
        <v>0.0009209494026268506</v>
      </c>
      <c r="E18" s="10">
        <f>STDEV(E2:E15)</f>
        <v>0.0005558974527961336</v>
      </c>
      <c r="F18" s="10">
        <f>STDEV(F2:F15)</f>
        <v>0.0008080477763045693</v>
      </c>
      <c r="G18" s="11">
        <f>STDEV(G2:G15)</f>
        <v>0.00043722652363065357</v>
      </c>
      <c r="N18" s="1">
        <f>STDEV(N2:N15)</f>
        <v>0.00027803865649652146</v>
      </c>
    </row>
  </sheetData>
  <printOptions/>
  <pageMargins left="0.5" right="0.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">
      <selection activeCell="C16" sqref="C16"/>
    </sheetView>
  </sheetViews>
  <sheetFormatPr defaultColWidth="9.140625" defaultRowHeight="12.75"/>
  <cols>
    <col min="1" max="1" width="10.140625" style="1" bestFit="1" customWidth="1"/>
    <col min="2" max="2" width="10.00390625" style="1" customWidth="1"/>
    <col min="3" max="3" width="11.7109375" style="2" bestFit="1" customWidth="1"/>
    <col min="4" max="4" width="12.57421875" style="2" bestFit="1" customWidth="1"/>
    <col min="5" max="5" width="12.00390625" style="2" bestFit="1" customWidth="1"/>
    <col min="6" max="6" width="10.421875" style="16" bestFit="1" customWidth="1"/>
    <col min="7" max="7" width="11.140625" style="1" bestFit="1" customWidth="1"/>
    <col min="8" max="8" width="11.140625" style="1" customWidth="1"/>
    <col min="9" max="9" width="12.00390625" style="1" bestFit="1" customWidth="1"/>
    <col min="10" max="16384" width="9.140625" style="1" customWidth="1"/>
  </cols>
  <sheetData>
    <row r="1" spans="1:10" ht="15.75">
      <c r="A1" s="12" t="s">
        <v>1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  <c r="J1" s="2"/>
    </row>
    <row r="2" spans="1:9" ht="15.75">
      <c r="A2" s="6">
        <v>1</v>
      </c>
      <c r="B2" s="15">
        <v>0.48819444444444443</v>
      </c>
      <c r="C2" s="7">
        <v>94.2623</v>
      </c>
      <c r="D2" s="7">
        <v>102.1245</v>
      </c>
      <c r="E2" s="8">
        <v>-38.6374</v>
      </c>
      <c r="F2" s="16">
        <v>39576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0.49652777777777773</v>
      </c>
      <c r="C3" s="7">
        <v>94.2622</v>
      </c>
      <c r="D3" s="7">
        <v>102.12494</v>
      </c>
      <c r="E3" s="8">
        <v>-38.63779</v>
      </c>
      <c r="F3" s="16">
        <v>39576</v>
      </c>
      <c r="G3" s="2">
        <f aca="true" t="shared" si="0" ref="G3:G15">($C$2-C3)</f>
        <v>9.99999999891088E-05</v>
      </c>
      <c r="H3" s="2">
        <f>($D$2-D3)</f>
        <v>-0.00043999999999755346</v>
      </c>
      <c r="I3" s="2">
        <f>($E$2-E3)</f>
        <v>0.00039000000000299906</v>
      </c>
    </row>
    <row r="4" spans="1:9" ht="15.75">
      <c r="A4" s="6">
        <v>3</v>
      </c>
      <c r="B4" s="15">
        <v>0.5027777777777778</v>
      </c>
      <c r="C4" s="7">
        <v>94.26276</v>
      </c>
      <c r="D4" s="7">
        <v>102.12448</v>
      </c>
      <c r="E4" s="8">
        <v>-38.63757</v>
      </c>
      <c r="F4" s="16">
        <v>39576</v>
      </c>
      <c r="G4" s="2">
        <f t="shared" si="0"/>
        <v>-0.00046000000000390173</v>
      </c>
      <c r="H4" s="2">
        <f aca="true" t="shared" si="1" ref="H4:H15">($D$2-D4)</f>
        <v>1.9999999992137418E-05</v>
      </c>
      <c r="I4" s="2">
        <f aca="true" t="shared" si="2" ref="I4:I15">($E$2-E4)</f>
        <v>0.0001699999999971169</v>
      </c>
    </row>
    <row r="5" spans="1:9" ht="15.75">
      <c r="A5" s="6">
        <v>4</v>
      </c>
      <c r="B5" s="15">
        <v>0.5076388888888889</v>
      </c>
      <c r="C5" s="7">
        <v>94.26306</v>
      </c>
      <c r="D5" s="7">
        <v>102.12318</v>
      </c>
      <c r="E5" s="8">
        <v>-38.63667</v>
      </c>
      <c r="F5" s="16">
        <v>39576</v>
      </c>
      <c r="G5" s="2">
        <f t="shared" si="0"/>
        <v>-0.0007599999999996498</v>
      </c>
      <c r="H5" s="2">
        <f t="shared" si="1"/>
        <v>0.0013199999999926604</v>
      </c>
      <c r="I5" s="2">
        <f t="shared" si="2"/>
        <v>-0.0007299999999972329</v>
      </c>
    </row>
    <row r="6" spans="1:9" ht="15.75">
      <c r="A6" s="6">
        <v>5</v>
      </c>
      <c r="B6" s="15">
        <v>0.5222222222222223</v>
      </c>
      <c r="C6" s="7">
        <v>94.2628</v>
      </c>
      <c r="D6" s="7">
        <v>102.12513</v>
      </c>
      <c r="E6" s="8">
        <v>-38.6372</v>
      </c>
      <c r="F6" s="16">
        <v>39576</v>
      </c>
      <c r="G6" s="2">
        <f t="shared" si="0"/>
        <v>-0.0005000000000023874</v>
      </c>
      <c r="H6" s="2">
        <f t="shared" si="1"/>
        <v>-0.0006300000000010186</v>
      </c>
      <c r="I6" s="2">
        <f t="shared" si="2"/>
        <v>-0.00019999999999953388</v>
      </c>
    </row>
    <row r="7" spans="1:9" ht="15.75">
      <c r="A7" s="6">
        <v>10</v>
      </c>
      <c r="B7" s="15">
        <v>0.5270833333333333</v>
      </c>
      <c r="C7" s="7">
        <v>94.26329</v>
      </c>
      <c r="D7" s="7">
        <v>102.12427</v>
      </c>
      <c r="E7" s="8">
        <v>-38.63737</v>
      </c>
      <c r="F7" s="16">
        <v>39576</v>
      </c>
      <c r="G7" s="2">
        <f t="shared" si="0"/>
        <v>-0.0009900000000016007</v>
      </c>
      <c r="H7" s="2">
        <f t="shared" si="1"/>
        <v>0.00023000000000195087</v>
      </c>
      <c r="I7" s="2">
        <f t="shared" si="2"/>
        <v>-3.0000000002416982E-05</v>
      </c>
    </row>
    <row r="8" spans="1:9" ht="15.75">
      <c r="A8" s="6">
        <v>15</v>
      </c>
      <c r="B8" s="15">
        <v>0.5319444444444444</v>
      </c>
      <c r="C8" s="7">
        <v>94.26342</v>
      </c>
      <c r="D8" s="7">
        <v>102.1254</v>
      </c>
      <c r="E8" s="8">
        <v>-38.63731</v>
      </c>
      <c r="F8" s="16">
        <v>39576</v>
      </c>
      <c r="G8" s="2">
        <f t="shared" si="0"/>
        <v>-0.001120000000000232</v>
      </c>
      <c r="H8" s="2">
        <f t="shared" si="1"/>
        <v>-0.0009000000000014552</v>
      </c>
      <c r="I8" s="2">
        <f t="shared" si="2"/>
        <v>-9.000000000014552E-05</v>
      </c>
    </row>
    <row r="9" spans="1:9" ht="15.75">
      <c r="A9" s="6">
        <v>20</v>
      </c>
      <c r="B9" s="15">
        <v>0.5381944444444444</v>
      </c>
      <c r="C9" s="7">
        <v>94.26321</v>
      </c>
      <c r="D9" s="7">
        <v>102.12589</v>
      </c>
      <c r="E9" s="8">
        <v>-38.63725</v>
      </c>
      <c r="F9" s="16">
        <v>39576</v>
      </c>
      <c r="G9" s="2">
        <f t="shared" si="0"/>
        <v>-0.0009100000000046293</v>
      </c>
      <c r="H9" s="2">
        <f t="shared" si="1"/>
        <v>-0.0013900000000006685</v>
      </c>
      <c r="I9" s="2">
        <f t="shared" si="2"/>
        <v>-0.00014999999999787406</v>
      </c>
    </row>
    <row r="10" spans="1:9" ht="15.75">
      <c r="A10" s="6">
        <v>25</v>
      </c>
      <c r="B10" s="15">
        <v>0.5430555555555555</v>
      </c>
      <c r="C10" s="7">
        <v>94.26297</v>
      </c>
      <c r="D10" s="7">
        <v>102.12445</v>
      </c>
      <c r="E10" s="8">
        <v>-38.63686</v>
      </c>
      <c r="F10" s="16">
        <v>39576</v>
      </c>
      <c r="G10" s="2">
        <f t="shared" si="0"/>
        <v>-0.0006699999999995043</v>
      </c>
      <c r="H10" s="2">
        <f t="shared" si="1"/>
        <v>5.000000000165983E-05</v>
      </c>
      <c r="I10" s="2">
        <f t="shared" si="2"/>
        <v>-0.0005400000000008731</v>
      </c>
    </row>
    <row r="11" spans="1:9" ht="15.75">
      <c r="A11" s="6">
        <v>30</v>
      </c>
      <c r="B11" s="15">
        <v>0.5479166666666667</v>
      </c>
      <c r="C11" s="7">
        <v>94.26339</v>
      </c>
      <c r="D11" s="7">
        <v>102.12434</v>
      </c>
      <c r="E11" s="8">
        <v>-38.63681</v>
      </c>
      <c r="F11" s="16">
        <v>39576</v>
      </c>
      <c r="G11" s="2">
        <f t="shared" si="0"/>
        <v>-0.0010900000000049204</v>
      </c>
      <c r="H11" s="2">
        <f t="shared" si="1"/>
        <v>0.00015999999999394277</v>
      </c>
      <c r="I11" s="2">
        <f t="shared" si="2"/>
        <v>-0.0005900000000025329</v>
      </c>
    </row>
    <row r="12" spans="1:9" ht="15.75">
      <c r="A12" s="6">
        <v>35</v>
      </c>
      <c r="B12" s="15">
        <v>0.5569444444444445</v>
      </c>
      <c r="C12" s="7">
        <v>94.26321</v>
      </c>
      <c r="D12" s="7">
        <v>102.12421</v>
      </c>
      <c r="E12" s="8">
        <v>-38.63637</v>
      </c>
      <c r="F12" s="16">
        <v>39576</v>
      </c>
      <c r="G12" s="2">
        <f t="shared" si="0"/>
        <v>-0.0009100000000046293</v>
      </c>
      <c r="H12" s="2">
        <f t="shared" si="1"/>
        <v>0.000289999999992574</v>
      </c>
      <c r="I12" s="2">
        <f t="shared" si="2"/>
        <v>-0.0010300000000000864</v>
      </c>
    </row>
    <row r="13" spans="1:9" ht="15.75">
      <c r="A13" s="6">
        <v>40</v>
      </c>
      <c r="B13" s="15">
        <v>0.5625</v>
      </c>
      <c r="C13" s="7">
        <v>94.26344</v>
      </c>
      <c r="D13" s="7">
        <v>102.12359</v>
      </c>
      <c r="E13" s="8">
        <v>-38.63638</v>
      </c>
      <c r="F13" s="16">
        <v>39577</v>
      </c>
      <c r="G13" s="2">
        <f>($C$2-C13)</f>
        <v>-0.0011400000000065802</v>
      </c>
      <c r="H13" s="2">
        <f t="shared" si="1"/>
        <v>0.0009100000000046293</v>
      </c>
      <c r="I13" s="2">
        <f t="shared" si="2"/>
        <v>-0.0010199999999969123</v>
      </c>
    </row>
    <row r="14" spans="1:9" ht="15.75">
      <c r="A14" s="6">
        <v>45</v>
      </c>
      <c r="B14" s="15">
        <v>0.5694444444444444</v>
      </c>
      <c r="C14" s="7">
        <v>94.26383</v>
      </c>
      <c r="D14" s="7">
        <v>102.12205</v>
      </c>
      <c r="E14" s="8">
        <v>-38.63639</v>
      </c>
      <c r="F14" s="16">
        <v>39576</v>
      </c>
      <c r="G14" s="2">
        <f t="shared" si="0"/>
        <v>-0.0015300000000024738</v>
      </c>
      <c r="H14" s="2">
        <f t="shared" si="1"/>
        <v>0.0024499999999960664</v>
      </c>
      <c r="I14" s="2">
        <f t="shared" si="2"/>
        <v>-0.0010100000000008436</v>
      </c>
    </row>
    <row r="15" spans="1:9" ht="16.5" thickBot="1">
      <c r="A15" s="6">
        <v>50</v>
      </c>
      <c r="B15" s="15">
        <v>0.5756944444444444</v>
      </c>
      <c r="C15" s="7">
        <v>94.26348</v>
      </c>
      <c r="D15" s="7">
        <v>102.12239</v>
      </c>
      <c r="E15" s="8">
        <v>-38.63577</v>
      </c>
      <c r="F15" s="16">
        <v>39576</v>
      </c>
      <c r="G15" s="2">
        <f t="shared" si="0"/>
        <v>-0.0011800000000050659</v>
      </c>
      <c r="H15" s="2">
        <f t="shared" si="1"/>
        <v>0.0021100000000018326</v>
      </c>
      <c r="I15" s="2">
        <f t="shared" si="2"/>
        <v>-0.001629999999998688</v>
      </c>
    </row>
    <row r="16" spans="1:9" ht="16.5" thickBot="1">
      <c r="A16" s="9" t="s">
        <v>8</v>
      </c>
      <c r="B16" s="17"/>
      <c r="C16" s="10">
        <f>AVERAGE(C2:C15)</f>
        <v>94.26309714285715</v>
      </c>
      <c r="D16" s="10">
        <f>AVERAGE(D2:D15)</f>
        <v>102.12420142857141</v>
      </c>
      <c r="E16" s="11">
        <f>AVERAGE(E2:E15)</f>
        <v>-38.63693857142857</v>
      </c>
      <c r="F16" s="16" t="s">
        <v>25</v>
      </c>
      <c r="G16" s="18">
        <f>SQRT(SUMSQ(G2:G15)/COUNTA(G2:G15))</f>
        <v>0.000910643414612061</v>
      </c>
      <c r="H16" s="18">
        <f>SQRT(SUMSQ(H2:H15)/COUNTA(H2:H15))</f>
        <v>0.0010863832525526292</v>
      </c>
      <c r="I16" s="18">
        <f>SQRT(SUMSQ(I2:I15)/COUNTA(I2:I15))</f>
        <v>0.0007173064696682954</v>
      </c>
    </row>
    <row r="17" spans="1:5" ht="16.5" thickBot="1">
      <c r="A17" s="9" t="s">
        <v>9</v>
      </c>
      <c r="B17" s="17"/>
      <c r="C17" s="10">
        <f>MAX(C2:C15)-MIN(C2:C15)</f>
        <v>0.0016299999999915826</v>
      </c>
      <c r="D17" s="10">
        <f>MAX(D2:D15)-MIN(D2:D15)</f>
        <v>0.003839999999996735</v>
      </c>
      <c r="E17" s="11">
        <f>MAX(E2:E15)-MIN(E2:E15)</f>
        <v>0.002020000000001687</v>
      </c>
    </row>
    <row r="18" spans="1:5" ht="16.5" thickBot="1">
      <c r="A18" s="9" t="s">
        <v>10</v>
      </c>
      <c r="B18" s="17"/>
      <c r="C18" s="10">
        <f>STDEV(C2:C15)</f>
        <v>0.0004568862604025401</v>
      </c>
      <c r="D18" s="10">
        <f>STDEV(D2:D15)</f>
        <v>0.001083980252039851</v>
      </c>
      <c r="E18" s="11">
        <f>STDEV(E2:E15)</f>
        <v>0.0005699238429937594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6" sqref="C1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5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0.48819444444444443</v>
      </c>
      <c r="C2" s="7">
        <v>-94.61497</v>
      </c>
      <c r="D2" s="7">
        <v>102.60503</v>
      </c>
      <c r="E2" s="8">
        <v>-37.87015</v>
      </c>
      <c r="F2" s="16">
        <v>39576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0.49652777777777773</v>
      </c>
      <c r="C3" s="7">
        <v>-94.61518</v>
      </c>
      <c r="D3" s="7">
        <v>102.60593</v>
      </c>
      <c r="E3" s="8">
        <v>-37.87037</v>
      </c>
      <c r="F3" s="16">
        <v>39576</v>
      </c>
      <c r="G3" s="2">
        <f aca="true" t="shared" si="0" ref="G3:G15">($C$2-C3)</f>
        <v>0.0002099999999956026</v>
      </c>
      <c r="H3" s="2">
        <f>($D$2-D3)</f>
        <v>-0.0009000000000014552</v>
      </c>
      <c r="I3" s="2">
        <f>($E$2-E3)</f>
        <v>0.00021999999999877673</v>
      </c>
    </row>
    <row r="4" spans="1:9" ht="15.75">
      <c r="A4" s="6">
        <v>3</v>
      </c>
      <c r="B4" s="15">
        <v>0.5027777777777778</v>
      </c>
      <c r="C4" s="7">
        <v>-94.6146</v>
      </c>
      <c r="D4" s="7">
        <v>102.60541</v>
      </c>
      <c r="E4" s="8">
        <v>-37.8698</v>
      </c>
      <c r="F4" s="16">
        <v>39576</v>
      </c>
      <c r="G4" s="2">
        <f t="shared" si="0"/>
        <v>-0.0003700000000037562</v>
      </c>
      <c r="H4" s="2">
        <f aca="true" t="shared" si="1" ref="H4:H15">($D$2-D4)</f>
        <v>-0.00038000000000693035</v>
      </c>
      <c r="I4" s="2">
        <f aca="true" t="shared" si="2" ref="I4:I15">($E$2-E4)</f>
        <v>-0.00035000000000451337</v>
      </c>
    </row>
    <row r="5" spans="1:9" ht="15.75">
      <c r="A5" s="6">
        <v>4</v>
      </c>
      <c r="B5" s="15">
        <v>0.5076388888888889</v>
      </c>
      <c r="C5" s="7">
        <v>-94.61431</v>
      </c>
      <c r="D5" s="7">
        <v>102.60461</v>
      </c>
      <c r="E5" s="8">
        <v>-37.86993</v>
      </c>
      <c r="F5" s="16">
        <v>39576</v>
      </c>
      <c r="G5" s="2">
        <f t="shared" si="0"/>
        <v>-0.0006599999999963302</v>
      </c>
      <c r="H5" s="2">
        <f t="shared" si="1"/>
        <v>0.00042000000000541604</v>
      </c>
      <c r="I5" s="2">
        <f t="shared" si="2"/>
        <v>-0.00022000000000588216</v>
      </c>
    </row>
    <row r="6" spans="1:9" ht="15.75">
      <c r="A6" s="6">
        <v>5</v>
      </c>
      <c r="B6" s="15">
        <v>0.5222222222222223</v>
      </c>
      <c r="C6" s="7">
        <v>-94.61439</v>
      </c>
      <c r="D6" s="7">
        <v>102.6059</v>
      </c>
      <c r="E6" s="8">
        <v>-37.87011</v>
      </c>
      <c r="F6" s="16">
        <v>39576</v>
      </c>
      <c r="G6" s="2">
        <f t="shared" si="0"/>
        <v>-0.0005799999999993588</v>
      </c>
      <c r="H6" s="2">
        <f t="shared" si="1"/>
        <v>-0.0008700000000061436</v>
      </c>
      <c r="I6" s="2">
        <f t="shared" si="2"/>
        <v>-4.000000000559112E-05</v>
      </c>
    </row>
    <row r="7" spans="1:9" ht="15.75">
      <c r="A7" s="6">
        <v>10</v>
      </c>
      <c r="B7" s="15">
        <v>0.5270833333333333</v>
      </c>
      <c r="C7" s="7">
        <v>-94.61392</v>
      </c>
      <c r="D7" s="7">
        <v>102.6056</v>
      </c>
      <c r="E7" s="8">
        <v>-37.86983</v>
      </c>
      <c r="F7" s="16">
        <v>39576</v>
      </c>
      <c r="G7" s="2">
        <f t="shared" si="0"/>
        <v>-0.0010500000000064347</v>
      </c>
      <c r="H7" s="2">
        <f t="shared" si="1"/>
        <v>-0.0005699999999961847</v>
      </c>
      <c r="I7" s="2">
        <f t="shared" si="2"/>
        <v>-0.0003200000000020964</v>
      </c>
    </row>
    <row r="8" spans="1:9" ht="15.75">
      <c r="A8" s="6">
        <v>15</v>
      </c>
      <c r="B8" s="15">
        <v>0.5319444444444444</v>
      </c>
      <c r="C8" s="7">
        <v>-94.61378</v>
      </c>
      <c r="D8" s="7">
        <v>102.60521</v>
      </c>
      <c r="E8" s="8">
        <v>-37.87041</v>
      </c>
      <c r="F8" s="16">
        <v>39576</v>
      </c>
      <c r="G8" s="2">
        <f t="shared" si="0"/>
        <v>-0.0011899999999940292</v>
      </c>
      <c r="H8" s="2">
        <f t="shared" si="1"/>
        <v>-0.00018000000000029104</v>
      </c>
      <c r="I8" s="2">
        <f t="shared" si="2"/>
        <v>0.0002599999999972624</v>
      </c>
    </row>
    <row r="9" spans="1:9" ht="15.75">
      <c r="A9" s="6">
        <v>20</v>
      </c>
      <c r="B9" s="15">
        <v>0.5381944444444444</v>
      </c>
      <c r="C9" s="7">
        <v>-94.61403</v>
      </c>
      <c r="D9" s="7">
        <v>102.6053</v>
      </c>
      <c r="E9" s="8">
        <v>-37.86982</v>
      </c>
      <c r="F9" s="16">
        <v>39576</v>
      </c>
      <c r="G9" s="2">
        <f t="shared" si="0"/>
        <v>-0.0009399999999999409</v>
      </c>
      <c r="H9" s="2">
        <f t="shared" si="1"/>
        <v>-0.00027000000000043656</v>
      </c>
      <c r="I9" s="2">
        <f t="shared" si="2"/>
        <v>-0.0003300000000052705</v>
      </c>
    </row>
    <row r="10" spans="1:9" ht="15.75">
      <c r="A10" s="6">
        <v>25</v>
      </c>
      <c r="B10" s="15">
        <v>0.5430555555555555</v>
      </c>
      <c r="C10" s="7">
        <v>-94.61348</v>
      </c>
      <c r="D10" s="7">
        <v>102.6065</v>
      </c>
      <c r="E10" s="8">
        <v>-37.8702</v>
      </c>
      <c r="F10" s="16">
        <v>39576</v>
      </c>
      <c r="G10" s="2">
        <f t="shared" si="0"/>
        <v>-0.0014900000000039881</v>
      </c>
      <c r="H10" s="2">
        <f t="shared" si="1"/>
        <v>-0.0014699999999976399</v>
      </c>
      <c r="I10" s="2">
        <f t="shared" si="2"/>
        <v>4.99999999945544E-05</v>
      </c>
    </row>
    <row r="11" spans="1:9" ht="15.75">
      <c r="A11" s="6">
        <v>30</v>
      </c>
      <c r="B11" s="15">
        <v>0.5479166666666667</v>
      </c>
      <c r="C11" s="7">
        <v>-94.61386</v>
      </c>
      <c r="D11" s="7">
        <v>102.60487</v>
      </c>
      <c r="E11" s="8">
        <v>-37.86988</v>
      </c>
      <c r="F11" s="16">
        <v>39576</v>
      </c>
      <c r="G11" s="2">
        <f t="shared" si="0"/>
        <v>-0.0011099999999970578</v>
      </c>
      <c r="H11" s="2">
        <f t="shared" si="1"/>
        <v>0.00015999999999394277</v>
      </c>
      <c r="I11" s="2">
        <f t="shared" si="2"/>
        <v>-0.00027000000000043656</v>
      </c>
    </row>
    <row r="12" spans="1:9" ht="15.75">
      <c r="A12" s="6">
        <v>35</v>
      </c>
      <c r="B12" s="15">
        <v>0.5569444444444445</v>
      </c>
      <c r="C12" s="7">
        <v>-94.61344</v>
      </c>
      <c r="D12" s="7">
        <v>102.60593</v>
      </c>
      <c r="E12" s="8">
        <v>-37.86994</v>
      </c>
      <c r="F12" s="16">
        <v>39576</v>
      </c>
      <c r="G12" s="2">
        <f t="shared" si="0"/>
        <v>-0.0015300000000024738</v>
      </c>
      <c r="H12" s="2">
        <f t="shared" si="1"/>
        <v>-0.0009000000000014552</v>
      </c>
      <c r="I12" s="2">
        <f t="shared" si="2"/>
        <v>-0.00021000000000270802</v>
      </c>
    </row>
    <row r="13" spans="1:9" ht="15.75">
      <c r="A13" s="6">
        <v>40</v>
      </c>
      <c r="B13" s="15">
        <v>0.5625</v>
      </c>
      <c r="C13" s="7">
        <v>-94.61324</v>
      </c>
      <c r="D13" s="7">
        <v>102.60632</v>
      </c>
      <c r="E13" s="8">
        <v>-37.86992</v>
      </c>
      <c r="F13" s="16">
        <v>39577</v>
      </c>
      <c r="G13" s="2">
        <f>($C$2-C13)</f>
        <v>-0.0017299999999949023</v>
      </c>
      <c r="H13" s="2">
        <f t="shared" si="1"/>
        <v>-0.0012899999999973488</v>
      </c>
      <c r="I13" s="2">
        <f t="shared" si="2"/>
        <v>-0.00023000000000195087</v>
      </c>
    </row>
    <row r="14" spans="1:9" ht="15.75">
      <c r="A14" s="6">
        <v>45</v>
      </c>
      <c r="B14" s="15">
        <v>0.5694444444444444</v>
      </c>
      <c r="C14" s="7">
        <v>-94.61278</v>
      </c>
      <c r="D14" s="7">
        <v>102.60541</v>
      </c>
      <c r="E14" s="8">
        <v>-37.86921</v>
      </c>
      <c r="F14" s="16">
        <v>39576</v>
      </c>
      <c r="G14" s="2">
        <f t="shared" si="0"/>
        <v>-0.002189999999998804</v>
      </c>
      <c r="H14" s="2">
        <f t="shared" si="1"/>
        <v>-0.00038000000000693035</v>
      </c>
      <c r="I14" s="2">
        <f t="shared" si="2"/>
        <v>-0.0009399999999999409</v>
      </c>
    </row>
    <row r="15" spans="1:9" ht="16.5" thickBot="1">
      <c r="A15" s="6">
        <v>50</v>
      </c>
      <c r="B15" s="15">
        <v>0.5756944444444444</v>
      </c>
      <c r="C15" s="7">
        <v>-94.61295</v>
      </c>
      <c r="D15" s="7">
        <v>102.60502</v>
      </c>
      <c r="E15" s="8">
        <v>-37.86951</v>
      </c>
      <c r="F15" s="16">
        <v>39576</v>
      </c>
      <c r="G15" s="2">
        <f t="shared" si="0"/>
        <v>-0.002020000000001687</v>
      </c>
      <c r="H15" s="2">
        <f t="shared" si="1"/>
        <v>1.0000000003174137E-05</v>
      </c>
      <c r="I15" s="2">
        <f t="shared" si="2"/>
        <v>-0.0006400000000041928</v>
      </c>
    </row>
    <row r="16" spans="1:9" ht="16.5" thickBot="1">
      <c r="A16" s="9" t="s">
        <v>8</v>
      </c>
      <c r="B16" s="17"/>
      <c r="C16" s="10">
        <f>AVERAGE(C2:C15)</f>
        <v>-94.61392357142856</v>
      </c>
      <c r="D16" s="10">
        <f>AVERAGE(D2:D15)</f>
        <v>102.60550285714284</v>
      </c>
      <c r="E16" s="11">
        <f>AVERAGE(E2:E15)</f>
        <v>-37.869934285714294</v>
      </c>
      <c r="F16" s="16" t="s">
        <v>25</v>
      </c>
      <c r="G16" s="18">
        <f>SQRT(SUMSQ(G2:G15)/COUNTA(G2:G15))</f>
        <v>0.001254070515219237</v>
      </c>
      <c r="H16" s="18">
        <f>SQRT(SUMSQ(H2:H15)/COUNTA(H2:H15))</f>
        <v>0.0007132921661468917</v>
      </c>
      <c r="I16" s="18">
        <f>SQRT(SUMSQ(I2:I15)/COUNTA(I2:I15))</f>
        <v>0.00037468081654504226</v>
      </c>
    </row>
    <row r="17" spans="1:5" ht="16.5" thickBot="1">
      <c r="A17" s="9" t="s">
        <v>9</v>
      </c>
      <c r="B17" s="17"/>
      <c r="C17" s="10">
        <f>MAX(C2:C15)-MIN(C2:C15)</f>
        <v>0.0023999999999944066</v>
      </c>
      <c r="D17" s="10">
        <f>MAX(D2:D15)-MIN(D2:D15)</f>
        <v>0.001890000000003056</v>
      </c>
      <c r="E17" s="11">
        <f>MAX(E2:E15)-MIN(E2:E15)</f>
        <v>0.0011999999999972033</v>
      </c>
    </row>
    <row r="18" spans="1:5" ht="16.5" thickBot="1">
      <c r="A18" s="9" t="s">
        <v>10</v>
      </c>
      <c r="B18" s="17"/>
      <c r="C18" s="10">
        <f>STDEV(C2:C15)</f>
        <v>0.0007172340798327661</v>
      </c>
      <c r="D18" s="10">
        <f>STDEV(D2:D15)</f>
        <v>0.0005541928097058368</v>
      </c>
      <c r="E18" s="11">
        <f>STDEV(E2:E15)</f>
        <v>0.0003179190580515227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16" sqref="C1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6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0.48819444444444443</v>
      </c>
      <c r="C2" s="7">
        <v>-51.04368</v>
      </c>
      <c r="D2" s="7">
        <v>102.22221</v>
      </c>
      <c r="E2" s="8">
        <v>67.799</v>
      </c>
      <c r="F2" s="16">
        <v>39576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0.49652777777777773</v>
      </c>
      <c r="C3" s="7">
        <v>-51.0435</v>
      </c>
      <c r="D3" s="7">
        <v>102.22321</v>
      </c>
      <c r="E3" s="8">
        <v>67.79908</v>
      </c>
      <c r="F3" s="16">
        <v>39576</v>
      </c>
      <c r="G3" s="2">
        <f aca="true" t="shared" si="0" ref="G3:G15">($C$2-C3)</f>
        <v>-0.00018000000000029104</v>
      </c>
      <c r="H3" s="2">
        <f>($D$2-D3)</f>
        <v>-0.000999999999990564</v>
      </c>
      <c r="I3" s="2">
        <f>($E$2-E3)</f>
        <v>-7.999999999697138E-05</v>
      </c>
    </row>
    <row r="4" spans="1:9" ht="15.75">
      <c r="A4" s="6">
        <v>3</v>
      </c>
      <c r="B4" s="15">
        <v>0.5027777777777778</v>
      </c>
      <c r="C4" s="7">
        <v>-51.04281</v>
      </c>
      <c r="D4" s="7">
        <v>102.22262</v>
      </c>
      <c r="E4" s="8">
        <v>67.79916</v>
      </c>
      <c r="F4" s="16">
        <v>39576</v>
      </c>
      <c r="G4" s="2">
        <f t="shared" si="0"/>
        <v>-0.0008699999999990382</v>
      </c>
      <c r="H4" s="2">
        <f aca="true" t="shared" si="1" ref="H4:H15">($D$2-D4)</f>
        <v>-0.0004100000000022419</v>
      </c>
      <c r="I4" s="2">
        <f aca="true" t="shared" si="2" ref="I4:I15">($E$2-E4)</f>
        <v>-0.00015999999999394277</v>
      </c>
    </row>
    <row r="5" spans="1:9" ht="15.75">
      <c r="A5" s="6">
        <v>4</v>
      </c>
      <c r="B5" s="15">
        <v>0.5076388888888889</v>
      </c>
      <c r="C5" s="7">
        <v>-51.04287</v>
      </c>
      <c r="D5" s="7">
        <v>102.22289</v>
      </c>
      <c r="E5" s="8">
        <v>67.79949</v>
      </c>
      <c r="F5" s="16">
        <v>39576</v>
      </c>
      <c r="G5" s="2">
        <f t="shared" si="0"/>
        <v>-0.0008100000000013097</v>
      </c>
      <c r="H5" s="2">
        <f t="shared" si="1"/>
        <v>-0.0006800000000026785</v>
      </c>
      <c r="I5" s="2">
        <f t="shared" si="2"/>
        <v>-0.0004899999999992133</v>
      </c>
    </row>
    <row r="6" spans="1:9" ht="15.75">
      <c r="A6" s="6">
        <v>5</v>
      </c>
      <c r="B6" s="15">
        <v>0.5222222222222223</v>
      </c>
      <c r="C6" s="7">
        <v>-51.04288</v>
      </c>
      <c r="D6" s="7">
        <v>102.22239</v>
      </c>
      <c r="E6" s="8">
        <v>67.79931</v>
      </c>
      <c r="F6" s="16">
        <v>39576</v>
      </c>
      <c r="G6" s="2">
        <f t="shared" si="0"/>
        <v>-0.000800000000005241</v>
      </c>
      <c r="H6" s="2">
        <f t="shared" si="1"/>
        <v>-0.00018000000000029104</v>
      </c>
      <c r="I6" s="2">
        <f t="shared" si="2"/>
        <v>-0.00030999999999892225</v>
      </c>
    </row>
    <row r="7" spans="1:9" ht="15.75">
      <c r="A7" s="6">
        <v>10</v>
      </c>
      <c r="B7" s="15">
        <v>0.5270833333333333</v>
      </c>
      <c r="C7" s="7">
        <v>-51.04241</v>
      </c>
      <c r="D7" s="7">
        <v>102.22372</v>
      </c>
      <c r="E7" s="8">
        <v>67.79969</v>
      </c>
      <c r="F7" s="16">
        <v>39576</v>
      </c>
      <c r="G7" s="2">
        <f t="shared" si="0"/>
        <v>-0.0012700000000052114</v>
      </c>
      <c r="H7" s="2">
        <f t="shared" si="1"/>
        <v>-0.0015099999999961256</v>
      </c>
      <c r="I7" s="2">
        <f t="shared" si="2"/>
        <v>-0.0006899999999916417</v>
      </c>
    </row>
    <row r="8" spans="1:9" ht="15.75">
      <c r="A8" s="6">
        <v>15</v>
      </c>
      <c r="B8" s="15">
        <v>0.5319444444444444</v>
      </c>
      <c r="C8" s="7">
        <v>-51.04287</v>
      </c>
      <c r="D8" s="7">
        <v>102.22219</v>
      </c>
      <c r="E8" s="8">
        <v>67.79886</v>
      </c>
      <c r="F8" s="16">
        <v>39576</v>
      </c>
      <c r="G8" s="2">
        <f t="shared" si="0"/>
        <v>-0.0008100000000013097</v>
      </c>
      <c r="H8" s="2">
        <f t="shared" si="1"/>
        <v>2.0000000006348273E-05</v>
      </c>
      <c r="I8" s="2">
        <f t="shared" si="2"/>
        <v>0.00014000000000180535</v>
      </c>
    </row>
    <row r="9" spans="1:9" ht="15.75">
      <c r="A9" s="6">
        <v>20</v>
      </c>
      <c r="B9" s="15">
        <v>0.5381944444444444</v>
      </c>
      <c r="C9" s="7">
        <v>-51.04251</v>
      </c>
      <c r="D9" s="7">
        <v>102.22159</v>
      </c>
      <c r="E9" s="8">
        <v>67.79921</v>
      </c>
      <c r="F9" s="16">
        <v>39576</v>
      </c>
      <c r="G9" s="2">
        <f t="shared" si="0"/>
        <v>-0.0011700000000018917</v>
      </c>
      <c r="H9" s="2">
        <f t="shared" si="1"/>
        <v>0.0006199999999978445</v>
      </c>
      <c r="I9" s="2">
        <f t="shared" si="2"/>
        <v>-0.0002099999999956026</v>
      </c>
    </row>
    <row r="10" spans="1:9" ht="15.75">
      <c r="A10" s="6">
        <v>25</v>
      </c>
      <c r="B10" s="15">
        <v>0.5430555555555555</v>
      </c>
      <c r="C10" s="7">
        <v>-51.04301</v>
      </c>
      <c r="D10" s="7">
        <v>102.22277</v>
      </c>
      <c r="E10" s="8">
        <v>67.79939</v>
      </c>
      <c r="F10" s="16">
        <v>39576</v>
      </c>
      <c r="G10" s="2">
        <f t="shared" si="0"/>
        <v>-0.0006699999999995043</v>
      </c>
      <c r="H10" s="2">
        <f t="shared" si="1"/>
        <v>-0.0005599999999930105</v>
      </c>
      <c r="I10" s="2">
        <f t="shared" si="2"/>
        <v>-0.00038999999999589363</v>
      </c>
    </row>
    <row r="11" spans="1:9" ht="15.75">
      <c r="A11" s="6">
        <v>30</v>
      </c>
      <c r="B11" s="15">
        <v>0.5479166666666667</v>
      </c>
      <c r="C11" s="7">
        <v>-51.04253</v>
      </c>
      <c r="D11" s="7">
        <v>102.2221</v>
      </c>
      <c r="E11" s="8">
        <v>67.79934</v>
      </c>
      <c r="F11" s="16">
        <v>39576</v>
      </c>
      <c r="G11" s="2">
        <f t="shared" si="0"/>
        <v>-0.001150000000002649</v>
      </c>
      <c r="H11" s="2">
        <f t="shared" si="1"/>
        <v>0.00011000000000649379</v>
      </c>
      <c r="I11" s="2">
        <f t="shared" si="2"/>
        <v>-0.0003399999999942338</v>
      </c>
    </row>
    <row r="12" spans="1:9" ht="15.75">
      <c r="A12" s="6">
        <v>35</v>
      </c>
      <c r="B12" s="15">
        <v>0.5569444444444445</v>
      </c>
      <c r="C12" s="7">
        <v>-51.04276</v>
      </c>
      <c r="D12" s="7">
        <v>102.22164</v>
      </c>
      <c r="E12" s="8">
        <v>67.79962</v>
      </c>
      <c r="F12" s="16">
        <v>39576</v>
      </c>
      <c r="G12" s="2">
        <f t="shared" si="0"/>
        <v>-0.000920000000000698</v>
      </c>
      <c r="H12" s="2">
        <f t="shared" si="1"/>
        <v>0.0005700000000103955</v>
      </c>
      <c r="I12" s="2">
        <f t="shared" si="2"/>
        <v>-0.0006199999999978445</v>
      </c>
    </row>
    <row r="13" spans="1:9" ht="15.75">
      <c r="A13" s="6">
        <v>40</v>
      </c>
      <c r="B13" s="15">
        <v>0.5625</v>
      </c>
      <c r="C13" s="7">
        <v>-51.0426</v>
      </c>
      <c r="D13" s="7">
        <v>102.2226</v>
      </c>
      <c r="E13" s="8">
        <v>67.7997</v>
      </c>
      <c r="F13" s="16">
        <v>39577</v>
      </c>
      <c r="G13" s="2">
        <f>($C$2-C13)</f>
        <v>-0.0010800000000017462</v>
      </c>
      <c r="H13" s="2">
        <f t="shared" si="1"/>
        <v>-0.00038999999999589363</v>
      </c>
      <c r="I13" s="2">
        <f t="shared" si="2"/>
        <v>-0.0006999999999948159</v>
      </c>
    </row>
    <row r="14" spans="1:9" ht="15.75">
      <c r="A14" s="6">
        <v>45</v>
      </c>
      <c r="B14" s="15">
        <v>0.5694444444444444</v>
      </c>
      <c r="C14" s="7">
        <v>-51.04181</v>
      </c>
      <c r="D14" s="7">
        <v>102.22323</v>
      </c>
      <c r="E14" s="8">
        <v>67.80034</v>
      </c>
      <c r="F14" s="16">
        <v>39576</v>
      </c>
      <c r="G14" s="2">
        <f t="shared" si="0"/>
        <v>-0.001870000000003813</v>
      </c>
      <c r="H14" s="2">
        <f t="shared" si="1"/>
        <v>-0.0010199999999969123</v>
      </c>
      <c r="I14" s="2">
        <f t="shared" si="2"/>
        <v>-0.0013399999999990087</v>
      </c>
    </row>
    <row r="15" spans="1:9" ht="16.5" thickBot="1">
      <c r="A15" s="6">
        <v>50</v>
      </c>
      <c r="B15" s="15">
        <v>0.5756944444444444</v>
      </c>
      <c r="C15" s="7">
        <v>-51.04238</v>
      </c>
      <c r="D15" s="7">
        <v>102.2217</v>
      </c>
      <c r="E15" s="8">
        <v>67.79987</v>
      </c>
      <c r="F15" s="16">
        <v>39576</v>
      </c>
      <c r="G15" s="2">
        <f t="shared" si="0"/>
        <v>-0.001300000000000523</v>
      </c>
      <c r="H15" s="2">
        <f t="shared" si="1"/>
        <v>0.0005100000000055616</v>
      </c>
      <c r="I15" s="2">
        <f t="shared" si="2"/>
        <v>-0.0008699999999919328</v>
      </c>
    </row>
    <row r="16" spans="1:9" ht="16.5" thickBot="1">
      <c r="A16" s="9" t="s">
        <v>8</v>
      </c>
      <c r="B16" s="17"/>
      <c r="C16" s="10">
        <f>AVERAGE(C2:C15)</f>
        <v>-51.042758571428564</v>
      </c>
      <c r="D16" s="10">
        <f>AVERAGE(D2:D15)</f>
        <v>102.22249000000001</v>
      </c>
      <c r="E16" s="11">
        <f>AVERAGE(E2:E15)</f>
        <v>67.79943285714286</v>
      </c>
      <c r="F16" s="16" t="s">
        <v>25</v>
      </c>
      <c r="G16" s="18">
        <f>SQRT(SUMSQ(G2:G15)/COUNTA(G2:G15))</f>
        <v>0.001024499877991167</v>
      </c>
      <c r="H16" s="18">
        <f>SQRT(SUMSQ(H2:H15)/COUNTA(H2:H15))</f>
        <v>0.000677758912044173</v>
      </c>
      <c r="I16" s="18">
        <f>SQRT(SUMSQ(I2:I15)/COUNTA(I2:I15))</f>
        <v>0.0005733734758894386</v>
      </c>
    </row>
    <row r="17" spans="1:5" ht="16.5" thickBot="1">
      <c r="A17" s="9" t="s">
        <v>9</v>
      </c>
      <c r="B17" s="17"/>
      <c r="C17" s="10">
        <f>MAX(C2:C15)-MIN(C2:C15)</f>
        <v>0.001870000000003813</v>
      </c>
      <c r="D17" s="10">
        <f>MAX(D2:D15)-MIN(D2:D15)</f>
        <v>0.00212999999999397</v>
      </c>
      <c r="E17" s="11">
        <f>MAX(E2:E15)-MIN(E2:E15)</f>
        <v>0.001480000000000814</v>
      </c>
    </row>
    <row r="18" spans="1:5" ht="16.5" thickBot="1">
      <c r="A18" s="9" t="s">
        <v>10</v>
      </c>
      <c r="B18" s="17"/>
      <c r="C18" s="10">
        <f>STDEV(C2:C15)</f>
        <v>0.0004647556370811733</v>
      </c>
      <c r="D18" s="10">
        <f>STDEV(D2:D15)</f>
        <v>0.0006405166184117807</v>
      </c>
      <c r="E18" s="11">
        <f>STDEV(E2:E15)</f>
        <v>0.00039021549414098954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C16" sqref="C16"/>
    </sheetView>
  </sheetViews>
  <sheetFormatPr defaultColWidth="9.140625" defaultRowHeight="12.75"/>
  <cols>
    <col min="1" max="1" width="10.00390625" style="1" bestFit="1" customWidth="1"/>
    <col min="2" max="2" width="10.00390625" style="1" customWidth="1"/>
    <col min="3" max="3" width="11.57421875" style="2" bestFit="1" customWidth="1"/>
    <col min="4" max="4" width="12.140625" style="2" bestFit="1" customWidth="1"/>
    <col min="5" max="5" width="11.57421875" style="2" bestFit="1" customWidth="1"/>
    <col min="6" max="6" width="10.140625" style="16" bestFit="1" customWidth="1"/>
    <col min="7" max="7" width="10.28125" style="1" bestFit="1" customWidth="1"/>
    <col min="8" max="8" width="11.140625" style="1" customWidth="1"/>
    <col min="9" max="9" width="10.28125" style="1" bestFit="1" customWidth="1"/>
    <col min="10" max="16384" width="9.140625" style="1" customWidth="1"/>
  </cols>
  <sheetData>
    <row r="1" spans="1:9" ht="15.75">
      <c r="A1" s="12" t="s">
        <v>7</v>
      </c>
      <c r="B1" s="15" t="s">
        <v>11</v>
      </c>
      <c r="C1" s="13" t="s">
        <v>2</v>
      </c>
      <c r="D1" s="13" t="s">
        <v>3</v>
      </c>
      <c r="E1" s="14" t="s">
        <v>4</v>
      </c>
      <c r="F1" s="16" t="s">
        <v>12</v>
      </c>
      <c r="G1" s="2" t="s">
        <v>13</v>
      </c>
      <c r="H1" s="2" t="s">
        <v>14</v>
      </c>
      <c r="I1" s="2" t="s">
        <v>15</v>
      </c>
    </row>
    <row r="2" spans="1:9" ht="15.75">
      <c r="A2" s="6">
        <v>1</v>
      </c>
      <c r="B2" s="15">
        <v>0.48819444444444443</v>
      </c>
      <c r="C2" s="7">
        <v>51.5325</v>
      </c>
      <c r="D2" s="7">
        <v>101.97214</v>
      </c>
      <c r="E2" s="8">
        <v>67.38552</v>
      </c>
      <c r="F2" s="16">
        <v>39576</v>
      </c>
      <c r="G2" s="2">
        <v>0</v>
      </c>
      <c r="H2" s="2">
        <v>0</v>
      </c>
      <c r="I2" s="2">
        <v>0</v>
      </c>
    </row>
    <row r="3" spans="1:9" ht="15.75">
      <c r="A3" s="6">
        <v>2</v>
      </c>
      <c r="B3" s="15">
        <v>0.49652777777777773</v>
      </c>
      <c r="C3" s="7">
        <v>51.53272</v>
      </c>
      <c r="D3" s="7">
        <v>101.97289</v>
      </c>
      <c r="E3" s="8">
        <v>67.38572</v>
      </c>
      <c r="F3" s="16">
        <v>39576</v>
      </c>
      <c r="G3" s="2">
        <f aca="true" t="shared" si="0" ref="G3:G15">($C$2-C3)</f>
        <v>-0.00021999999999877673</v>
      </c>
      <c r="H3" s="2">
        <f>($D$2-D3)</f>
        <v>-0.0007500000000106866</v>
      </c>
      <c r="I3" s="2">
        <f>($E$2-E3)</f>
        <v>-0.0002000000000066393</v>
      </c>
    </row>
    <row r="4" spans="1:9" ht="15.75">
      <c r="A4" s="6">
        <v>3</v>
      </c>
      <c r="B4" s="15">
        <v>0.5027777777777778</v>
      </c>
      <c r="C4" s="7">
        <v>51.53306</v>
      </c>
      <c r="D4" s="7">
        <v>101.97254</v>
      </c>
      <c r="E4" s="8">
        <v>67.3856</v>
      </c>
      <c r="F4" s="16">
        <v>39576</v>
      </c>
      <c r="G4" s="2">
        <f t="shared" si="0"/>
        <v>-0.000560000000000116</v>
      </c>
      <c r="H4" s="2">
        <f aca="true" t="shared" si="1" ref="H4:H15">($D$2-D4)</f>
        <v>-0.00039999999999906777</v>
      </c>
      <c r="I4" s="2">
        <f aca="true" t="shared" si="2" ref="I4:I15">($E$2-E4)</f>
        <v>-7.999999999697138E-05</v>
      </c>
    </row>
    <row r="5" spans="1:9" ht="15.75">
      <c r="A5" s="6">
        <v>4</v>
      </c>
      <c r="B5" s="15">
        <v>0.5076388888888889</v>
      </c>
      <c r="C5" s="7">
        <v>51.53296</v>
      </c>
      <c r="D5" s="7">
        <v>101.97284</v>
      </c>
      <c r="E5" s="8">
        <v>67.38613</v>
      </c>
      <c r="F5" s="16">
        <v>39576</v>
      </c>
      <c r="G5" s="2">
        <f t="shared" si="0"/>
        <v>-0.00046000000000390173</v>
      </c>
      <c r="H5" s="2">
        <f t="shared" si="1"/>
        <v>-0.0007000000000090267</v>
      </c>
      <c r="I5" s="2">
        <f t="shared" si="2"/>
        <v>-0.0006099999999946704</v>
      </c>
    </row>
    <row r="6" spans="1:9" ht="15.75">
      <c r="A6" s="6">
        <v>5</v>
      </c>
      <c r="B6" s="15">
        <v>0.5222222222222223</v>
      </c>
      <c r="C6" s="7">
        <v>51.53303</v>
      </c>
      <c r="D6" s="7">
        <v>101.97243</v>
      </c>
      <c r="E6" s="8">
        <v>67.38567</v>
      </c>
      <c r="F6" s="16">
        <v>39576</v>
      </c>
      <c r="G6" s="2">
        <f t="shared" si="0"/>
        <v>-0.000529999999997699</v>
      </c>
      <c r="H6" s="2">
        <f t="shared" si="1"/>
        <v>-0.00029000000000678483</v>
      </c>
      <c r="I6" s="2">
        <f t="shared" si="2"/>
        <v>-0.00015000000000497948</v>
      </c>
    </row>
    <row r="7" spans="1:9" ht="15.75">
      <c r="A7" s="6">
        <v>10</v>
      </c>
      <c r="B7" s="15">
        <v>0.5270833333333333</v>
      </c>
      <c r="C7" s="7">
        <v>51.53367</v>
      </c>
      <c r="D7" s="7">
        <v>101.97328</v>
      </c>
      <c r="E7" s="8">
        <v>67.38607</v>
      </c>
      <c r="F7" s="16">
        <v>39576</v>
      </c>
      <c r="G7" s="2">
        <f t="shared" si="0"/>
        <v>-0.0011700000000018917</v>
      </c>
      <c r="H7" s="2">
        <f t="shared" si="1"/>
        <v>-0.0011400000000065802</v>
      </c>
      <c r="I7" s="2">
        <f t="shared" si="2"/>
        <v>-0.0005500000000040473</v>
      </c>
    </row>
    <row r="8" spans="1:9" ht="15.75">
      <c r="A8" s="6">
        <v>15</v>
      </c>
      <c r="B8" s="15">
        <v>0.5319444444444444</v>
      </c>
      <c r="C8" s="7">
        <v>51.53365</v>
      </c>
      <c r="D8" s="7">
        <v>101.97304</v>
      </c>
      <c r="E8" s="8">
        <v>67.38596</v>
      </c>
      <c r="F8" s="16">
        <v>39576</v>
      </c>
      <c r="G8" s="2">
        <f t="shared" si="0"/>
        <v>-0.001150000000002649</v>
      </c>
      <c r="H8" s="2">
        <f t="shared" si="1"/>
        <v>-0.0009000000000014552</v>
      </c>
      <c r="I8" s="2">
        <f t="shared" si="2"/>
        <v>-0.00043999999999755346</v>
      </c>
    </row>
    <row r="9" spans="1:9" ht="15.75">
      <c r="A9" s="6">
        <v>20</v>
      </c>
      <c r="B9" s="15">
        <v>0.5381944444444444</v>
      </c>
      <c r="C9" s="7">
        <v>51.53384</v>
      </c>
      <c r="D9" s="7">
        <v>101.97277</v>
      </c>
      <c r="E9" s="8">
        <v>67.38593</v>
      </c>
      <c r="F9" s="16">
        <v>39576</v>
      </c>
      <c r="G9" s="2">
        <f t="shared" si="0"/>
        <v>-0.0013399999999990087</v>
      </c>
      <c r="H9" s="2">
        <f t="shared" si="1"/>
        <v>-0.0006300000000010186</v>
      </c>
      <c r="I9" s="2">
        <f t="shared" si="2"/>
        <v>-0.0004100000000022419</v>
      </c>
    </row>
    <row r="10" spans="1:9" ht="15.75">
      <c r="A10" s="6">
        <v>25</v>
      </c>
      <c r="B10" s="15">
        <v>0.5430555555555555</v>
      </c>
      <c r="C10" s="7">
        <v>51.53367</v>
      </c>
      <c r="D10" s="7">
        <v>101.97305</v>
      </c>
      <c r="E10" s="8">
        <v>67.38633</v>
      </c>
      <c r="F10" s="16">
        <v>39576</v>
      </c>
      <c r="G10" s="2">
        <f t="shared" si="0"/>
        <v>-0.0011700000000018917</v>
      </c>
      <c r="H10" s="2">
        <f t="shared" si="1"/>
        <v>-0.0009100000000046293</v>
      </c>
      <c r="I10" s="2">
        <f t="shared" si="2"/>
        <v>-0.0008100000000013097</v>
      </c>
    </row>
    <row r="11" spans="1:9" ht="15.75">
      <c r="A11" s="6">
        <v>30</v>
      </c>
      <c r="B11" s="15">
        <v>0.5479166666666667</v>
      </c>
      <c r="C11" s="7">
        <v>51.53391</v>
      </c>
      <c r="D11" s="7">
        <v>101.97273</v>
      </c>
      <c r="E11" s="8">
        <v>67.38643</v>
      </c>
      <c r="F11" s="16">
        <v>39576</v>
      </c>
      <c r="G11" s="2">
        <f t="shared" si="0"/>
        <v>-0.0014099999999999113</v>
      </c>
      <c r="H11" s="2">
        <f t="shared" si="1"/>
        <v>-0.0005900000000025329</v>
      </c>
      <c r="I11" s="2">
        <f t="shared" si="2"/>
        <v>-0.0009100000000046293</v>
      </c>
    </row>
    <row r="12" spans="1:9" ht="15.75">
      <c r="A12" s="6">
        <v>35</v>
      </c>
      <c r="B12" s="15">
        <v>0.5569444444444445</v>
      </c>
      <c r="C12" s="7">
        <v>51.53354</v>
      </c>
      <c r="D12" s="7">
        <v>101.97257</v>
      </c>
      <c r="E12" s="8">
        <v>67.38695</v>
      </c>
      <c r="F12" s="16">
        <v>39576</v>
      </c>
      <c r="G12" s="2">
        <f t="shared" si="0"/>
        <v>-0.0010400000000032605</v>
      </c>
      <c r="H12" s="2">
        <f t="shared" si="1"/>
        <v>-0.0004300000000085902</v>
      </c>
      <c r="I12" s="2">
        <f t="shared" si="2"/>
        <v>-0.0014299999999991542</v>
      </c>
    </row>
    <row r="13" spans="1:9" ht="15.75">
      <c r="A13" s="6">
        <v>40</v>
      </c>
      <c r="B13" s="15">
        <v>0.5625</v>
      </c>
      <c r="C13" s="7">
        <v>51.53364</v>
      </c>
      <c r="D13" s="7">
        <v>101.97288</v>
      </c>
      <c r="E13" s="8">
        <v>67.38674</v>
      </c>
      <c r="F13" s="16">
        <v>39577</v>
      </c>
      <c r="G13" s="2">
        <f>($C$2-C13)</f>
        <v>-0.0011399999999994748</v>
      </c>
      <c r="H13" s="2">
        <f t="shared" si="1"/>
        <v>-0.0007400000000075124</v>
      </c>
      <c r="I13" s="2">
        <f t="shared" si="2"/>
        <v>-0.0012200000000035516</v>
      </c>
    </row>
    <row r="14" spans="1:9" ht="15.75">
      <c r="A14" s="6">
        <v>45</v>
      </c>
      <c r="B14" s="15">
        <v>0.5694444444444444</v>
      </c>
      <c r="C14" s="7">
        <v>51.53476</v>
      </c>
      <c r="D14" s="7">
        <v>101.97239</v>
      </c>
      <c r="E14" s="8">
        <v>67.3867</v>
      </c>
      <c r="F14" s="16">
        <v>39576</v>
      </c>
      <c r="G14" s="2">
        <f t="shared" si="0"/>
        <v>-0.0022599999999997067</v>
      </c>
      <c r="H14" s="2">
        <f t="shared" si="1"/>
        <v>-0.00025000000000829914</v>
      </c>
      <c r="I14" s="2">
        <f t="shared" si="2"/>
        <v>-0.0011800000000050659</v>
      </c>
    </row>
    <row r="15" spans="1:9" ht="16.5" thickBot="1">
      <c r="A15" s="6">
        <v>50</v>
      </c>
      <c r="B15" s="15">
        <v>0.5756944444444444</v>
      </c>
      <c r="C15" s="7">
        <v>51.53397</v>
      </c>
      <c r="D15" s="7">
        <v>101.97161</v>
      </c>
      <c r="E15" s="8">
        <v>67.3869</v>
      </c>
      <c r="F15" s="16">
        <v>39576</v>
      </c>
      <c r="G15" s="2">
        <f t="shared" si="0"/>
        <v>-0.0014699999999976399</v>
      </c>
      <c r="H15" s="2">
        <f t="shared" si="1"/>
        <v>0.000529999999997699</v>
      </c>
      <c r="I15" s="2">
        <f t="shared" si="2"/>
        <v>-0.0013799999999974943</v>
      </c>
    </row>
    <row r="16" spans="1:9" ht="16.5" thickBot="1">
      <c r="A16" s="9" t="s">
        <v>8</v>
      </c>
      <c r="B16" s="17"/>
      <c r="C16" s="10">
        <f>AVERAGE(C2:C15)</f>
        <v>51.53349428571429</v>
      </c>
      <c r="D16" s="10">
        <f>AVERAGE(D2:D15)</f>
        <v>101.97265428571427</v>
      </c>
      <c r="E16" s="11">
        <f>AVERAGE(E2:E15)</f>
        <v>67.38618928571428</v>
      </c>
      <c r="F16" s="16" t="s">
        <v>25</v>
      </c>
      <c r="G16" s="18">
        <f>SQRT(SUMSQ(G2:G15)/COUNTA(G2:G15))</f>
        <v>0.0011448081561058322</v>
      </c>
      <c r="H16" s="18">
        <f>SQRT(SUMSQ(H2:H15)/COUNTA(H2:H15))</f>
        <v>0.0006576581830405298</v>
      </c>
      <c r="I16" s="18">
        <f>SQRT(SUMSQ(I2:I15)/COUNTA(I2:I15))</f>
        <v>0.0008202569283907823</v>
      </c>
    </row>
    <row r="17" spans="1:5" ht="16.5" thickBot="1">
      <c r="A17" s="9" t="s">
        <v>9</v>
      </c>
      <c r="B17" s="17"/>
      <c r="C17" s="10">
        <f>MAX(C2:C15)-MIN(C2:C15)</f>
        <v>0.0022599999999997067</v>
      </c>
      <c r="D17" s="10">
        <f>MAX(D2:D15)-MIN(D2:D15)</f>
        <v>0.0016700000000042792</v>
      </c>
      <c r="E17" s="11">
        <f>MAX(E2:E15)-MIN(E2:E15)</f>
        <v>0.0014299999999991542</v>
      </c>
    </row>
    <row r="18" spans="1:5" ht="16.5" thickBot="1">
      <c r="A18" s="9" t="s">
        <v>10</v>
      </c>
      <c r="B18" s="17"/>
      <c r="C18" s="10">
        <f>STDEV(C2:C15)</f>
        <v>0.000588854354275589</v>
      </c>
      <c r="D18" s="10">
        <f>STDEV(D2:D15)</f>
        <v>0.0004253815352720072</v>
      </c>
      <c r="E18" s="11">
        <f>STDEV(E2:E15)</f>
        <v>0.0004921141875888847</v>
      </c>
    </row>
  </sheetData>
  <printOptions/>
  <pageMargins left="0.5" right="0.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9:B29"/>
  <sheetViews>
    <sheetView workbookViewId="0" topLeftCell="A1">
      <selection activeCell="E29" sqref="A29:E29"/>
    </sheetView>
  </sheetViews>
  <sheetFormatPr defaultColWidth="9.140625" defaultRowHeight="12.75"/>
  <sheetData>
    <row r="29" ht="12.75">
      <c r="B29" s="20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2008-04-03T21:29:02Z</cp:lastPrinted>
  <dcterms:created xsi:type="dcterms:W3CDTF">2008-02-25T18:21:48Z</dcterms:created>
  <dcterms:modified xsi:type="dcterms:W3CDTF">2008-05-08T21:36:44Z</dcterms:modified>
  <cp:category/>
  <cp:version/>
  <cp:contentType/>
  <cp:contentStatus/>
</cp:coreProperties>
</file>