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365" windowHeight="11760" tabRatio="879" activeTab="1"/>
  </bookViews>
  <sheets>
    <sheet name="PICTURE" sheetId="1" r:id="rId1"/>
    <sheet name="Card Positions" sheetId="2" r:id="rId2"/>
    <sheet name="TB 5" sheetId="3" r:id="rId3"/>
    <sheet name="TB 6" sheetId="4" r:id="rId4"/>
    <sheet name="TB 7" sheetId="5" r:id="rId5"/>
    <sheet name="TB 8" sheetId="6" r:id="rId6"/>
    <sheet name="TB Y VALS VS WC POS X" sheetId="7" r:id="rId7"/>
  </sheets>
  <definedNames/>
  <calcPr fullCalcOnLoad="1"/>
</workbook>
</file>

<file path=xl/comments2.xml><?xml version="1.0" encoding="utf-8"?>
<comments xmlns="http://schemas.openxmlformats.org/spreadsheetml/2006/main">
  <authors>
    <author>kcaban</author>
  </authors>
  <commentList>
    <comment ref="C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card to the bench csy (symmetry axis that runs in the Y direction)</t>
        </r>
      </text>
    </comment>
    <comment ref="D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"X" value</t>
        </r>
      </text>
    </comment>
    <comment ref="E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"Y" value</t>
        </r>
      </text>
    </comment>
  </commentList>
</comments>
</file>

<file path=xl/sharedStrings.xml><?xml version="1.0" encoding="utf-8"?>
<sst xmlns="http://schemas.openxmlformats.org/spreadsheetml/2006/main" count="73" uniqueCount="31">
  <si>
    <t>X-POS CARD</t>
  </si>
  <si>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</si>
  <si>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</si>
  <si>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</si>
  <si>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</si>
  <si>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</si>
  <si>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</si>
  <si>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</si>
  <si>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</si>
  <si>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</si>
  <si>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</si>
  <si>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Time</t>
  </si>
  <si>
    <t>Date</t>
  </si>
  <si>
    <t>WC pos</t>
  </si>
  <si>
    <t>TB 5 Y</t>
  </si>
  <si>
    <t>TB 6 Y</t>
  </si>
  <si>
    <t>TB 7 Y</t>
  </si>
  <si>
    <t>TB 8 Y</t>
  </si>
  <si>
    <t>RMS X</t>
  </si>
  <si>
    <t>RMS Y</t>
  </si>
  <si>
    <t>RMS Z</t>
  </si>
  <si>
    <t>Y-INTPT CARD(2)</t>
  </si>
  <si>
    <t>X-INTPT CARD(2)</t>
  </si>
  <si>
    <t>Y-INTPT CARD(1)</t>
  </si>
  <si>
    <t>X-INTPT CARD(1)</t>
  </si>
  <si>
    <t>RMS X1</t>
  </si>
  <si>
    <t>RMS Y1</t>
  </si>
  <si>
    <t>RMS X2</t>
  </si>
  <si>
    <t>RMS Y2</t>
  </si>
  <si>
    <t xml:space="preserve">RMS = </t>
  </si>
  <si>
    <t>RMS =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</si>
</sst>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3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18"/>
      <name val="Arial"/>
      <family val="2"/>
    </font>
    <font>
      <sz val="12"/>
      <name val="Arial"/>
      <family val="2"/>
    </font>
    <font>
      <b/>
      <i/>
      <sz val="12"/>
      <color indexed="9"/>
      <name val="Arial"/>
      <family val="2"/>
    </font>
    <font>
      <b/>
      <sz val="12"/>
      <color indexed="8"/>
      <name val="Arial"/>
      <family val="2"/>
    </font>
    <font>
      <sz val="5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9.5"/>
      <name val="Arial"/>
      <family val="0"/>
    </font>
    <font>
      <sz val="8.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b/>
      <sz val="11.25"/>
      <name val="Arial"/>
      <family val="0"/>
    </font>
    <font>
      <sz val="9.5"/>
      <name val="Arial"/>
      <family val="0"/>
    </font>
    <font>
      <sz val="10.25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4.5"/>
      <name val="Arial"/>
      <family val="0"/>
    </font>
    <font>
      <sz val="4.25"/>
      <name val="Arial"/>
      <family val="0"/>
    </font>
    <font>
      <sz val="9"/>
      <name val="Arial"/>
      <family val="2"/>
    </font>
    <font>
      <sz val="3.25"/>
      <name val="Arial"/>
      <family val="2"/>
    </font>
    <font>
      <b/>
      <sz val="5"/>
      <name val="Arial"/>
      <family val="0"/>
    </font>
    <font>
      <b/>
      <sz val="5.5"/>
      <name val="Arial"/>
      <family val="0"/>
    </font>
    <font>
      <b/>
      <sz val="4.5"/>
      <name val="Arial"/>
      <family val="0"/>
    </font>
    <font>
      <b/>
      <sz val="4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wrapText="1"/>
    </xf>
    <xf numFmtId="164" fontId="9" fillId="2" borderId="3" xfId="0" applyNumberFormat="1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164" fontId="7" fillId="4" borderId="7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164" fontId="7" fillId="4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'Card Positions'!$C$1</c:f>
              <c:strCache>
                <c:ptCount val="1"/>
                <c:pt idx="0">
                  <c:v>X-POS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'Card Positions'!$B$2:$B$11</c:f>
              <c:strCache/>
            </c:strRef>
          </c:cat>
          <c:val>
            <c:numRef>
              <c:f>'Card Positions'!$C$2:$C$11</c:f>
              <c:numCache/>
            </c:numRef>
          </c:val>
          <c:smooth val="0"/>
        </c:ser>
        <c:marker val="1"/>
        <c:axId val="58627813"/>
        <c:axId val="18047714"/>
      </c:lineChart>
      <c:catAx>
        <c:axId val="58627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8047714"/>
        <c:crosses val="autoZero"/>
        <c:auto val="1"/>
        <c:lblOffset val="100"/>
        <c:tickLblSkip val="3"/>
        <c:noMultiLvlLbl val="0"/>
      </c:catAx>
      <c:valAx>
        <c:axId val="18047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8627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6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'TB 6'!$D$1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6'!$C$2:$C$11</c:f>
              <c:numCache/>
            </c:numRef>
          </c:xVal>
          <c:yVal>
            <c:numRef>
              <c:f>'TB 6'!$D$2:$D$11</c:f>
              <c:numCache/>
            </c:numRef>
          </c:yVal>
          <c:smooth val="0"/>
        </c:ser>
        <c:axId val="39641195"/>
        <c:axId val="32473136"/>
      </c:scatterChart>
      <c:valAx>
        <c:axId val="39641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32473136"/>
        <c:crosses val="autoZero"/>
        <c:crossBetween val="midCat"/>
        <c:dispUnits/>
      </c:valAx>
      <c:valAx>
        <c:axId val="32473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96411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TB 7 "X"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7'!$C$1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7'!$B$2:$B$11</c:f>
              <c:strCache/>
            </c:strRef>
          </c:cat>
          <c:val>
            <c:numRef>
              <c:f>'TB 7'!$C$2:$C$11</c:f>
              <c:numCache/>
            </c:numRef>
          </c:val>
          <c:smooth val="0"/>
        </c:ser>
        <c:marker val="1"/>
        <c:axId val="17403505"/>
        <c:axId val="65001470"/>
      </c:lineChart>
      <c:catAx>
        <c:axId val="17403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01470"/>
        <c:crosses val="autoZero"/>
        <c:auto val="1"/>
        <c:lblOffset val="100"/>
        <c:tickLblSkip val="3"/>
        <c:noMultiLvlLbl val="0"/>
      </c:catAx>
      <c:valAx>
        <c:axId val="65001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7403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7 "Y"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7'!$D$1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7'!$B$2:$B$11</c:f>
              <c:strCache/>
            </c:strRef>
          </c:cat>
          <c:val>
            <c:numRef>
              <c:f>'TB 7'!$D$2:$D$11</c:f>
              <c:numCache/>
            </c:numRef>
          </c:val>
          <c:smooth val="0"/>
        </c:ser>
        <c:marker val="1"/>
        <c:axId val="39057255"/>
        <c:axId val="54618620"/>
      </c:lineChart>
      <c:catAx>
        <c:axId val="39057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18620"/>
        <c:crosses val="autoZero"/>
        <c:auto val="1"/>
        <c:lblOffset val="100"/>
        <c:tickLblSkip val="3"/>
        <c:noMultiLvlLbl val="0"/>
      </c:catAx>
      <c:valAx>
        <c:axId val="54618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9057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7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7'!$C$2:$C$11</c:f>
              <c:numCache/>
            </c:numRef>
          </c:xVal>
          <c:yVal>
            <c:numRef>
              <c:f>'TB 7'!$D$2:$D$11</c:f>
              <c:numCache/>
            </c:numRef>
          </c:yVal>
          <c:smooth val="0"/>
        </c:ser>
        <c:axId val="44884173"/>
        <c:axId val="33529258"/>
      </c:scatterChart>
      <c:valAx>
        <c:axId val="44884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33529258"/>
        <c:crosses val="autoZero"/>
        <c:crossBetween val="midCat"/>
        <c:dispUnits/>
      </c:valAx>
      <c:valAx>
        <c:axId val="33529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48841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8 "X"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8'!$B$2:$B$11</c:f>
              <c:strCache/>
            </c:strRef>
          </c:cat>
          <c:val>
            <c:numRef>
              <c:f>'TB 8'!$C$2:$C$11</c:f>
              <c:numCache/>
            </c:numRef>
          </c:val>
          <c:smooth val="0"/>
        </c:ser>
        <c:marker val="1"/>
        <c:axId val="31616035"/>
        <c:axId val="18515592"/>
      </c:lineChart>
      <c:catAx>
        <c:axId val="31616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15592"/>
        <c:crosses val="autoZero"/>
        <c:auto val="1"/>
        <c:lblOffset val="100"/>
        <c:tickLblSkip val="3"/>
        <c:noMultiLvlLbl val="0"/>
      </c:catAx>
      <c:valAx>
        <c:axId val="18515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1616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8 "Y" Run Chart</a:t>
            </a:r>
          </a:p>
        </c:rich>
      </c:tx>
      <c:layout>
        <c:manualLayout>
          <c:xMode val="factor"/>
          <c:yMode val="factor"/>
          <c:x val="0.074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625"/>
          <c:w val="0.92725"/>
          <c:h val="0.7615"/>
        </c:manualLayout>
      </c:layout>
      <c:lineChart>
        <c:grouping val="standard"/>
        <c:varyColors val="0"/>
        <c:ser>
          <c:idx val="0"/>
          <c:order val="0"/>
          <c:tx>
            <c:strRef>
              <c:f>'TB 8'!$D$1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8'!$B$2:$B$11</c:f>
              <c:strCache/>
            </c:strRef>
          </c:cat>
          <c:val>
            <c:numRef>
              <c:f>'TB 8'!$D$2:$D$11</c:f>
              <c:numCache/>
            </c:numRef>
          </c:val>
          <c:smooth val="0"/>
        </c:ser>
        <c:marker val="1"/>
        <c:axId val="16414441"/>
        <c:axId val="55952406"/>
      </c:lineChart>
      <c:catAx>
        <c:axId val="16414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52406"/>
        <c:crosses val="autoZero"/>
        <c:auto val="1"/>
        <c:lblOffset val="100"/>
        <c:tickLblSkip val="3"/>
        <c:noMultiLvlLbl val="0"/>
      </c:catAx>
      <c:valAx>
        <c:axId val="55952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6414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8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8'!$C$2:$C$11</c:f>
              <c:numCache/>
            </c:numRef>
          </c:xVal>
          <c:yVal>
            <c:numRef>
              <c:f>'TB 8'!$D$2:$D$11</c:f>
              <c:numCache/>
            </c:numRef>
          </c:yVal>
          <c:smooth val="0"/>
        </c:ser>
        <c:axId val="13367967"/>
        <c:axId val="22700500"/>
      </c:scatterChart>
      <c:valAx>
        <c:axId val="13367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22700500"/>
        <c:crosses val="autoZero"/>
        <c:crossBetween val="midCat"/>
        <c:dispUnits/>
      </c:valAx>
      <c:valAx>
        <c:axId val="22700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33679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TB 5 (Y) VS WC POS (X)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Y VALS VS WC POS X'!$C$2:$C$11</c:f>
              <c:numCache/>
            </c:numRef>
          </c:xVal>
          <c:yVal>
            <c:numRef>
              <c:f>'TB Y VALS VS WC POS X'!$G$2:$G$11</c:f>
              <c:numCache/>
            </c:numRef>
          </c:yVal>
          <c:smooth val="0"/>
        </c:ser>
        <c:axId val="3108037"/>
        <c:axId val="37992258"/>
      </c:scatterChart>
      <c:valAx>
        <c:axId val="3108037"/>
        <c:scaling>
          <c:orientation val="minMax"/>
          <c:max val="102.6"/>
          <c:min val="102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37992258"/>
        <c:crosses val="autoZero"/>
        <c:crossBetween val="midCat"/>
        <c:dispUnits/>
      </c:valAx>
      <c:valAx>
        <c:axId val="37992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1080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TB 6 (Y) VS WC POS (X)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Y VALS VS WC POS X'!$D$2:$D$11</c:f>
              <c:numCache/>
            </c:numRef>
          </c:xVal>
          <c:yVal>
            <c:numRef>
              <c:f>'TB Y VALS VS WC POS X'!$G$2:$G$11</c:f>
              <c:numCache/>
            </c:numRef>
          </c:yVal>
          <c:smooth val="0"/>
        </c:ser>
        <c:axId val="39722715"/>
        <c:axId val="38750176"/>
      </c:scatterChart>
      <c:valAx>
        <c:axId val="39722715"/>
        <c:scaling>
          <c:orientation val="minMax"/>
          <c:max val="102.6"/>
          <c:min val="102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38750176"/>
        <c:crosses val="autoZero"/>
        <c:crossBetween val="midCat"/>
        <c:dispUnits/>
      </c:valAx>
      <c:valAx>
        <c:axId val="38750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97227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7 (Y) VS WC POS (X)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Y VALS VS WC POS X'!$E$2:$E$11</c:f>
              <c:numCache/>
            </c:numRef>
          </c:xVal>
          <c:yVal>
            <c:numRef>
              <c:f>'TB Y VALS VS WC POS X'!$G$2:$G$11</c:f>
              <c:numCache/>
            </c:numRef>
          </c:yVal>
          <c:smooth val="0"/>
        </c:ser>
        <c:axId val="30973537"/>
        <c:axId val="36152110"/>
      </c:scatterChart>
      <c:valAx>
        <c:axId val="30973537"/>
        <c:scaling>
          <c:orientation val="minMax"/>
          <c:max val="102.6"/>
          <c:min val="102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52110"/>
        <c:crosses val="autoZero"/>
        <c:crossBetween val="midCat"/>
        <c:dispUnits/>
      </c:valAx>
      <c:valAx>
        <c:axId val="36152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09735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'Card Positions'!$D$1</c:f>
              <c:strCache>
                <c:ptCount val="1"/>
                <c:pt idx="0">
                  <c:v>X-INTPT CARD(1)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'Card Positions'!$B$2:$B$11</c:f>
              <c:strCache/>
            </c:strRef>
          </c:cat>
          <c:val>
            <c:numRef>
              <c:f>'Card Positions'!$D$2:$D$11</c:f>
              <c:numCache/>
            </c:numRef>
          </c:val>
          <c:smooth val="0"/>
        </c:ser>
        <c:marker val="1"/>
        <c:axId val="47496699"/>
        <c:axId val="33367168"/>
      </c:lineChart>
      <c:catAx>
        <c:axId val="47496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67168"/>
        <c:crosses val="autoZero"/>
        <c:auto val="1"/>
        <c:lblOffset val="100"/>
        <c:tickLblSkip val="3"/>
        <c:noMultiLvlLbl val="0"/>
      </c:catAx>
      <c:valAx>
        <c:axId val="33367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7496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8 (Y) VS WC POS (X)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Y VALS VS WC POS X'!$F$2:$F$11</c:f>
              <c:numCache/>
            </c:numRef>
          </c:xVal>
          <c:yVal>
            <c:numRef>
              <c:f>'TB Y VALS VS WC POS X'!$G$2:$G$11</c:f>
              <c:numCache/>
            </c:numRef>
          </c:yVal>
          <c:smooth val="0"/>
        </c:ser>
        <c:axId val="32249047"/>
        <c:axId val="148652"/>
      </c:scatterChart>
      <c:valAx>
        <c:axId val="32249047"/>
        <c:scaling>
          <c:orientation val="minMax"/>
          <c:max val="102.6"/>
          <c:min val="102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8652"/>
        <c:crosses val="autoZero"/>
        <c:crossBetween val="midCat"/>
        <c:dispUnits/>
      </c:valAx>
      <c:valAx>
        <c:axId val="148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22490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'Card Positions'!$E$1</c:f>
              <c:strCache>
                <c:ptCount val="1"/>
                <c:pt idx="0">
                  <c:v>Y-INTPT CARD(1)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'Card Positions'!$B$2:$B$11</c:f>
              <c:strCache/>
            </c:strRef>
          </c:cat>
          <c:val>
            <c:numRef>
              <c:f>'Card Positions'!$E$2:$E$11</c:f>
              <c:numCache/>
            </c:numRef>
          </c:val>
          <c:smooth val="0"/>
        </c:ser>
        <c:marker val="1"/>
        <c:axId val="19135105"/>
        <c:axId val="64116942"/>
      </c:lineChart>
      <c:catAx>
        <c:axId val="19135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16942"/>
        <c:crosses val="autoZero"/>
        <c:auto val="1"/>
        <c:lblOffset val="100"/>
        <c:tickLblSkip val="3"/>
        <c:noMultiLvlLbl val="0"/>
      </c:catAx>
      <c:valAx>
        <c:axId val="64116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9135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Wirecard XY Plot</a:t>
            </a:r>
          </a:p>
        </c:rich>
      </c:tx>
      <c:layout>
        <c:manualLayout>
          <c:xMode val="factor"/>
          <c:yMode val="factor"/>
          <c:x val="0.0122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16"/>
          <c:w val="0.931"/>
          <c:h val="0.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'Card Positions'!$E$1</c:f>
              <c:strCache>
                <c:ptCount val="1"/>
                <c:pt idx="0">
                  <c:v>Y-INTPT CARD(1)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'Card Positions'!$D$2:$D$11</c:f>
              <c:numCache/>
            </c:numRef>
          </c:xVal>
          <c:yVal>
            <c:numRef>
              <c:f>'Card Positions'!$E$2:$E$11</c:f>
              <c:numCache/>
            </c:numRef>
          </c:yVal>
          <c:smooth val="0"/>
        </c:ser>
        <c:axId val="38057463"/>
        <c:axId val="44743500"/>
      </c:scatterChart>
      <c:valAx>
        <c:axId val="38057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44743500"/>
        <c:crosses val="autoZero"/>
        <c:crossBetween val="midCat"/>
        <c:dispUnits/>
      </c:valAx>
      <c:valAx>
        <c:axId val="44743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80574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5 "X" Run Chart</a:t>
            </a:r>
          </a:p>
        </c:rich>
      </c:tx>
      <c:layout>
        <c:manualLayout>
          <c:xMode val="factor"/>
          <c:yMode val="factor"/>
          <c:x val="0.00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525"/>
          <c:w val="0.9307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'TB 5'!$C$1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5'!$B$2:$B$11</c:f>
              <c:strCache/>
            </c:strRef>
          </c:cat>
          <c:val>
            <c:numRef>
              <c:f>'TB 5'!$C$2:$C$11</c:f>
              <c:numCache/>
            </c:numRef>
          </c:val>
          <c:smooth val="0"/>
        </c:ser>
        <c:marker val="1"/>
        <c:axId val="22697437"/>
        <c:axId val="2872186"/>
      </c:lineChart>
      <c:catAx>
        <c:axId val="22697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2186"/>
        <c:crosses val="autoZero"/>
        <c:auto val="1"/>
        <c:lblOffset val="100"/>
        <c:tickLblSkip val="3"/>
        <c:noMultiLvlLbl val="0"/>
      </c:catAx>
      <c:valAx>
        <c:axId val="2872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2697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TB 5 "Y"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5'!$D$1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5'!$B$2:$B$11</c:f>
              <c:strCache/>
            </c:strRef>
          </c:cat>
          <c:val>
            <c:numRef>
              <c:f>'TB 5'!$D$2:$D$11</c:f>
              <c:numCache/>
            </c:numRef>
          </c:val>
          <c:smooth val="0"/>
        </c:ser>
        <c:marker val="1"/>
        <c:axId val="19831731"/>
        <c:axId val="50648280"/>
      </c:lineChart>
      <c:catAx>
        <c:axId val="19831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48280"/>
        <c:crosses val="autoZero"/>
        <c:auto val="1"/>
        <c:lblOffset val="100"/>
        <c:tickLblSkip val="3"/>
        <c:noMultiLvlLbl val="0"/>
      </c:catAx>
      <c:valAx>
        <c:axId val="50648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9831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5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'TB 5'!$D$1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5'!$C$2:$C$11</c:f>
              <c:numCache/>
            </c:numRef>
          </c:xVal>
          <c:yVal>
            <c:numRef>
              <c:f>'TB 5'!$D$2:$D$11</c:f>
              <c:numCache/>
            </c:numRef>
          </c:yVal>
          <c:smooth val="0"/>
        </c:ser>
        <c:axId val="7603449"/>
        <c:axId val="48594662"/>
      </c:scatterChart>
      <c:valAx>
        <c:axId val="7603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48594662"/>
        <c:crosses val="autoZero"/>
        <c:crossBetween val="midCat"/>
        <c:dispUnits/>
      </c:valAx>
      <c:valAx>
        <c:axId val="48594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76034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TB 6 "X"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6'!$C$1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6'!$B$2:$B$11</c:f>
              <c:strCache/>
            </c:strRef>
          </c:cat>
          <c:val>
            <c:numRef>
              <c:f>'TB 6'!$C$2:$C$11</c:f>
              <c:numCache/>
            </c:numRef>
          </c:val>
          <c:smooth val="0"/>
        </c:ser>
        <c:marker val="1"/>
        <c:axId val="50801455"/>
        <c:axId val="19397924"/>
      </c:lineChart>
      <c:catAx>
        <c:axId val="50801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97924"/>
        <c:crosses val="autoZero"/>
        <c:auto val="1"/>
        <c:lblOffset val="100"/>
        <c:tickLblSkip val="3"/>
        <c:noMultiLvlLbl val="0"/>
      </c:catAx>
      <c:valAx>
        <c:axId val="19397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0801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"Y"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6'!$D$1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6'!$B$2:$B$11</c:f>
              <c:strCache/>
            </c:strRef>
          </c:cat>
          <c:val>
            <c:numRef>
              <c:f>'TB 6'!$D$2:$D$11</c:f>
              <c:numCache/>
            </c:numRef>
          </c:val>
          <c:smooth val="0"/>
        </c:ser>
        <c:marker val="1"/>
        <c:axId val="17245141"/>
        <c:axId val="52807442"/>
      </c:lineChart>
      <c:catAx>
        <c:axId val="17245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07442"/>
        <c:crosses val="autoZero"/>
        <c:auto val="1"/>
        <c:lblOffset val="100"/>
        <c:tickLblSkip val="3"/>
        <c:noMultiLvlLbl val="0"/>
      </c:catAx>
      <c:valAx>
        <c:axId val="52807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7245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</xdr:row>
      <xdr:rowOff>76200</xdr:rowOff>
    </xdr:from>
    <xdr:to>
      <xdr:col>13</xdr:col>
      <xdr:colOff>209550</xdr:colOff>
      <xdr:row>28</xdr:row>
      <xdr:rowOff>85725</xdr:rowOff>
    </xdr:to>
    <xdr:sp>
      <xdr:nvSpPr>
        <xdr:cNvPr id="1" name="Rectangle 2"/>
        <xdr:cNvSpPr>
          <a:spLocks/>
        </xdr:cNvSpPr>
      </xdr:nvSpPr>
      <xdr:spPr>
        <a:xfrm>
          <a:off x="933450" y="561975"/>
          <a:ext cx="7200900" cy="405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7</xdr:row>
      <xdr:rowOff>28575</xdr:rowOff>
    </xdr:from>
    <xdr:to>
      <xdr:col>11</xdr:col>
      <xdr:colOff>266700</xdr:colOff>
      <xdr:row>25</xdr:row>
      <xdr:rowOff>95250</xdr:rowOff>
    </xdr:to>
    <xdr:grpSp>
      <xdr:nvGrpSpPr>
        <xdr:cNvPr id="2" name="Group 12"/>
        <xdr:cNvGrpSpPr>
          <a:grpSpLocks/>
        </xdr:cNvGrpSpPr>
      </xdr:nvGrpSpPr>
      <xdr:grpSpPr>
        <a:xfrm>
          <a:off x="1666875" y="1162050"/>
          <a:ext cx="5305425" cy="2981325"/>
          <a:chOff x="186" y="122"/>
          <a:chExt cx="557" cy="313"/>
        </a:xfrm>
        <a:solidFill>
          <a:srgbClr val="FFFFFF"/>
        </a:solidFill>
      </xdr:grpSpPr>
      <xdr:sp>
        <xdr:nvSpPr>
          <xdr:cNvPr id="3" name="Oval 3"/>
          <xdr:cNvSpPr>
            <a:spLocks/>
          </xdr:cNvSpPr>
        </xdr:nvSpPr>
        <xdr:spPr>
          <a:xfrm>
            <a:off x="186" y="122"/>
            <a:ext cx="39" cy="36"/>
          </a:xfrm>
          <a:prstGeom prst="ellipse">
            <a:avLst/>
          </a:prstGeom>
          <a:solidFill>
            <a:srgbClr val="6666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704" y="125"/>
            <a:ext cx="39" cy="36"/>
          </a:xfrm>
          <a:prstGeom prst="ellipse">
            <a:avLst/>
          </a:prstGeom>
          <a:solidFill>
            <a:srgbClr val="6666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331" y="399"/>
            <a:ext cx="39" cy="36"/>
          </a:xfrm>
          <a:prstGeom prst="ellipse">
            <a:avLst/>
          </a:prstGeom>
          <a:solidFill>
            <a:srgbClr val="6666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593" y="398"/>
            <a:ext cx="39" cy="36"/>
          </a:xfrm>
          <a:prstGeom prst="ellipse">
            <a:avLst/>
          </a:prstGeom>
          <a:solidFill>
            <a:srgbClr val="6666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581025</xdr:colOff>
      <xdr:row>11</xdr:row>
      <xdr:rowOff>47625</xdr:rowOff>
    </xdr:from>
    <xdr:to>
      <xdr:col>8</xdr:col>
      <xdr:colOff>504825</xdr:colOff>
      <xdr:row>20</xdr:row>
      <xdr:rowOff>47625</xdr:rowOff>
    </xdr:to>
    <xdr:grpSp>
      <xdr:nvGrpSpPr>
        <xdr:cNvPr id="7" name="Group 11"/>
        <xdr:cNvGrpSpPr>
          <a:grpSpLocks/>
        </xdr:cNvGrpSpPr>
      </xdr:nvGrpSpPr>
      <xdr:grpSpPr>
        <a:xfrm>
          <a:off x="3629025" y="1828800"/>
          <a:ext cx="1752600" cy="1457325"/>
          <a:chOff x="380" y="192"/>
          <a:chExt cx="184" cy="153"/>
        </a:xfrm>
        <a:solidFill>
          <a:srgbClr val="FFFFFF"/>
        </a:solidFill>
      </xdr:grpSpPr>
      <xdr:sp>
        <xdr:nvSpPr>
          <xdr:cNvPr id="8" name="Oval 7"/>
          <xdr:cNvSpPr>
            <a:spLocks/>
          </xdr:cNvSpPr>
        </xdr:nvSpPr>
        <xdr:spPr>
          <a:xfrm>
            <a:off x="380" y="313"/>
            <a:ext cx="31" cy="29"/>
          </a:xfrm>
          <a:prstGeom prst="ellipse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8"/>
          <xdr:cNvSpPr>
            <a:spLocks/>
          </xdr:cNvSpPr>
        </xdr:nvSpPr>
        <xdr:spPr>
          <a:xfrm>
            <a:off x="533" y="316"/>
            <a:ext cx="31" cy="29"/>
          </a:xfrm>
          <a:prstGeom prst="ellipse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9"/>
          <xdr:cNvSpPr>
            <a:spLocks/>
          </xdr:cNvSpPr>
        </xdr:nvSpPr>
        <xdr:spPr>
          <a:xfrm>
            <a:off x="455" y="192"/>
            <a:ext cx="31" cy="29"/>
          </a:xfrm>
          <a:prstGeom prst="ellipse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381000</xdr:colOff>
      <xdr:row>14</xdr:row>
      <xdr:rowOff>95250</xdr:rowOff>
    </xdr:from>
    <xdr:to>
      <xdr:col>8</xdr:col>
      <xdr:colOff>600075</xdr:colOff>
      <xdr:row>15</xdr:row>
      <xdr:rowOff>123825</xdr:rowOff>
    </xdr:to>
    <xdr:sp>
      <xdr:nvSpPr>
        <xdr:cNvPr id="11" name="Rectangle 10"/>
        <xdr:cNvSpPr>
          <a:spLocks/>
        </xdr:cNvSpPr>
      </xdr:nvSpPr>
      <xdr:spPr>
        <a:xfrm>
          <a:off x="3429000" y="2362200"/>
          <a:ext cx="2047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133350</xdr:rowOff>
    </xdr:from>
    <xdr:to>
      <xdr:col>3</xdr:col>
      <xdr:colOff>323850</xdr:colOff>
      <xdr:row>6</xdr:row>
      <xdr:rowOff>66675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1495425" y="781050"/>
          <a:ext cx="657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TB 6</a:t>
          </a:r>
        </a:p>
      </xdr:txBody>
    </xdr:sp>
    <xdr:clientData/>
  </xdr:twoCellAnchor>
  <xdr:twoCellAnchor>
    <xdr:from>
      <xdr:col>10</xdr:col>
      <xdr:colOff>352425</xdr:colOff>
      <xdr:row>4</xdr:row>
      <xdr:rowOff>152400</xdr:rowOff>
    </xdr:from>
    <xdr:to>
      <xdr:col>11</xdr:col>
      <xdr:colOff>400050</xdr:colOff>
      <xdr:row>6</xdr:row>
      <xdr:rowOff>85725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6448425" y="800100"/>
          <a:ext cx="657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TB 5</a:t>
          </a:r>
        </a:p>
      </xdr:txBody>
    </xdr:sp>
    <xdr:clientData/>
  </xdr:twoCellAnchor>
  <xdr:twoCellAnchor>
    <xdr:from>
      <xdr:col>4</xdr:col>
      <xdr:colOff>457200</xdr:colOff>
      <xdr:row>26</xdr:row>
      <xdr:rowOff>66675</xdr:rowOff>
    </xdr:from>
    <xdr:to>
      <xdr:col>5</xdr:col>
      <xdr:colOff>504825</xdr:colOff>
      <xdr:row>28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2895600" y="4276725"/>
          <a:ext cx="657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TB 7</a:t>
          </a:r>
        </a:p>
      </xdr:txBody>
    </xdr:sp>
    <xdr:clientData/>
  </xdr:twoCellAnchor>
  <xdr:twoCellAnchor>
    <xdr:from>
      <xdr:col>8</xdr:col>
      <xdr:colOff>571500</xdr:colOff>
      <xdr:row>26</xdr:row>
      <xdr:rowOff>85725</xdr:rowOff>
    </xdr:from>
    <xdr:to>
      <xdr:col>10</xdr:col>
      <xdr:colOff>9525</xdr:colOff>
      <xdr:row>28</xdr:row>
      <xdr:rowOff>19050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5448300" y="4295775"/>
          <a:ext cx="657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TB 8</a:t>
          </a:r>
        </a:p>
      </xdr:txBody>
    </xdr:sp>
    <xdr:clientData/>
  </xdr:twoCellAnchor>
  <xdr:twoCellAnchor>
    <xdr:from>
      <xdr:col>9</xdr:col>
      <xdr:colOff>38100</xdr:colOff>
      <xdr:row>16</xdr:row>
      <xdr:rowOff>28575</xdr:rowOff>
    </xdr:from>
    <xdr:to>
      <xdr:col>11</xdr:col>
      <xdr:colOff>514350</xdr:colOff>
      <xdr:row>19</xdr:row>
      <xdr:rowOff>47625</xdr:rowOff>
    </xdr:to>
    <xdr:sp>
      <xdr:nvSpPr>
        <xdr:cNvPr id="16" name="Line 18"/>
        <xdr:cNvSpPr>
          <a:spLocks/>
        </xdr:cNvSpPr>
      </xdr:nvSpPr>
      <xdr:spPr>
        <a:xfrm flipV="1">
          <a:off x="5524500" y="2619375"/>
          <a:ext cx="16954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552450</xdr:colOff>
      <xdr:row>14</xdr:row>
      <xdr:rowOff>142875</xdr:rowOff>
    </xdr:from>
    <xdr:to>
      <xdr:col>13</xdr:col>
      <xdr:colOff>190500</xdr:colOff>
      <xdr:row>18</xdr:row>
      <xdr:rowOff>142875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7258050" y="2409825"/>
          <a:ext cx="857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3X Spheres for Kinematic Stop</a:t>
          </a:r>
        </a:p>
      </xdr:txBody>
    </xdr:sp>
    <xdr:clientData/>
  </xdr:twoCellAnchor>
  <xdr:twoCellAnchor>
    <xdr:from>
      <xdr:col>3</xdr:col>
      <xdr:colOff>171450</xdr:colOff>
      <xdr:row>15</xdr:row>
      <xdr:rowOff>28575</xdr:rowOff>
    </xdr:from>
    <xdr:to>
      <xdr:col>5</xdr:col>
      <xdr:colOff>533400</xdr:colOff>
      <xdr:row>17</xdr:row>
      <xdr:rowOff>76200</xdr:rowOff>
    </xdr:to>
    <xdr:sp>
      <xdr:nvSpPr>
        <xdr:cNvPr id="18" name="Line 20"/>
        <xdr:cNvSpPr>
          <a:spLocks/>
        </xdr:cNvSpPr>
      </xdr:nvSpPr>
      <xdr:spPr>
        <a:xfrm flipH="1">
          <a:off x="2000250" y="2457450"/>
          <a:ext cx="1581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16</xdr:row>
      <xdr:rowOff>76200</xdr:rowOff>
    </xdr:from>
    <xdr:to>
      <xdr:col>3</xdr:col>
      <xdr:colOff>142875</xdr:colOff>
      <xdr:row>18</xdr:row>
      <xdr:rowOff>123825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1314450" y="2667000"/>
          <a:ext cx="6572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Wirecard</a:t>
          </a:r>
        </a:p>
      </xdr:txBody>
    </xdr:sp>
    <xdr:clientData/>
  </xdr:twoCellAnchor>
  <xdr:twoCellAnchor>
    <xdr:from>
      <xdr:col>7</xdr:col>
      <xdr:colOff>247650</xdr:colOff>
      <xdr:row>15</xdr:row>
      <xdr:rowOff>38100</xdr:rowOff>
    </xdr:from>
    <xdr:to>
      <xdr:col>7</xdr:col>
      <xdr:colOff>247650</xdr:colOff>
      <xdr:row>32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4514850" y="2466975"/>
          <a:ext cx="0" cy="2847975"/>
        </a:xfrm>
        <a:prstGeom prst="line">
          <a:avLst/>
        </a:prstGeom>
        <a:noFill/>
        <a:ln w="381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15</xdr:row>
      <xdr:rowOff>28575</xdr:rowOff>
    </xdr:from>
    <xdr:to>
      <xdr:col>15</xdr:col>
      <xdr:colOff>76200</xdr:colOff>
      <xdr:row>15</xdr:row>
      <xdr:rowOff>28575</xdr:rowOff>
    </xdr:to>
    <xdr:sp>
      <xdr:nvSpPr>
        <xdr:cNvPr id="21" name="Line 23"/>
        <xdr:cNvSpPr>
          <a:spLocks/>
        </xdr:cNvSpPr>
      </xdr:nvSpPr>
      <xdr:spPr>
        <a:xfrm>
          <a:off x="4505325" y="2457450"/>
          <a:ext cx="4714875" cy="0"/>
        </a:xfrm>
        <a:prstGeom prst="line">
          <a:avLst/>
        </a:prstGeom>
        <a:noFill/>
        <a:ln w="381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33</xdr:row>
      <xdr:rowOff>9525</xdr:rowOff>
    </xdr:from>
    <xdr:to>
      <xdr:col>7</xdr:col>
      <xdr:colOff>419100</xdr:colOff>
      <xdr:row>34</xdr:row>
      <xdr:rowOff>104775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4324350" y="5353050"/>
          <a:ext cx="3619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+Z</a:t>
          </a:r>
        </a:p>
      </xdr:txBody>
    </xdr:sp>
    <xdr:clientData/>
  </xdr:twoCellAnchor>
  <xdr:twoCellAnchor>
    <xdr:from>
      <xdr:col>15</xdr:col>
      <xdr:colOff>142875</xdr:colOff>
      <xdr:row>14</xdr:row>
      <xdr:rowOff>66675</xdr:rowOff>
    </xdr:from>
    <xdr:to>
      <xdr:col>15</xdr:col>
      <xdr:colOff>466725</xdr:colOff>
      <xdr:row>16</xdr:row>
      <xdr:rowOff>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9286875" y="2333625"/>
          <a:ext cx="3238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+X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14</xdr:row>
      <xdr:rowOff>95250</xdr:rowOff>
    </xdr:from>
    <xdr:to>
      <xdr:col>20</xdr:col>
      <xdr:colOff>352425</xdr:colOff>
      <xdr:row>27</xdr:row>
      <xdr:rowOff>19050</xdr:rowOff>
    </xdr:to>
    <xdr:graphicFrame>
      <xdr:nvGraphicFramePr>
        <xdr:cNvPr id="1" name="Chart 10"/>
        <xdr:cNvGraphicFramePr/>
      </xdr:nvGraphicFramePr>
      <xdr:xfrm>
        <a:off x="7934325" y="3114675"/>
        <a:ext cx="63627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14</xdr:row>
      <xdr:rowOff>85725</xdr:rowOff>
    </xdr:from>
    <xdr:to>
      <xdr:col>10</xdr:col>
      <xdr:colOff>438150</xdr:colOff>
      <xdr:row>33</xdr:row>
      <xdr:rowOff>133350</xdr:rowOff>
    </xdr:to>
    <xdr:graphicFrame>
      <xdr:nvGraphicFramePr>
        <xdr:cNvPr id="2" name="Chart 11"/>
        <xdr:cNvGraphicFramePr/>
      </xdr:nvGraphicFramePr>
      <xdr:xfrm>
        <a:off x="76200" y="3105150"/>
        <a:ext cx="76962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36</xdr:row>
      <xdr:rowOff>9525</xdr:rowOff>
    </xdr:from>
    <xdr:to>
      <xdr:col>10</xdr:col>
      <xdr:colOff>447675</xdr:colOff>
      <xdr:row>55</xdr:row>
      <xdr:rowOff>57150</xdr:rowOff>
    </xdr:to>
    <xdr:graphicFrame>
      <xdr:nvGraphicFramePr>
        <xdr:cNvPr id="3" name="Chart 12"/>
        <xdr:cNvGraphicFramePr/>
      </xdr:nvGraphicFramePr>
      <xdr:xfrm>
        <a:off x="66675" y="6591300"/>
        <a:ext cx="77152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28</xdr:row>
      <xdr:rowOff>9525</xdr:rowOff>
    </xdr:from>
    <xdr:to>
      <xdr:col>20</xdr:col>
      <xdr:colOff>457200</xdr:colOff>
      <xdr:row>53</xdr:row>
      <xdr:rowOff>142875</xdr:rowOff>
    </xdr:to>
    <xdr:graphicFrame>
      <xdr:nvGraphicFramePr>
        <xdr:cNvPr id="4" name="Chart 13"/>
        <xdr:cNvGraphicFramePr/>
      </xdr:nvGraphicFramePr>
      <xdr:xfrm>
        <a:off x="8105775" y="5295900"/>
        <a:ext cx="6296025" cy="4181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9525</xdr:rowOff>
    </xdr:from>
    <xdr:to>
      <xdr:col>18</xdr:col>
      <xdr:colOff>485775</xdr:colOff>
      <xdr:row>14</xdr:row>
      <xdr:rowOff>57150</xdr:rowOff>
    </xdr:to>
    <xdr:graphicFrame>
      <xdr:nvGraphicFramePr>
        <xdr:cNvPr id="1" name="Chart 1"/>
        <xdr:cNvGraphicFramePr/>
      </xdr:nvGraphicFramePr>
      <xdr:xfrm>
        <a:off x="6924675" y="9525"/>
        <a:ext cx="58674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800100</xdr:colOff>
      <xdr:row>15</xdr:row>
      <xdr:rowOff>19050</xdr:rowOff>
    </xdr:from>
    <xdr:to>
      <xdr:col>18</xdr:col>
      <xdr:colOff>361950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6800850" y="3019425"/>
        <a:ext cx="58674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16</xdr:row>
      <xdr:rowOff>0</xdr:rowOff>
    </xdr:from>
    <xdr:to>
      <xdr:col>7</xdr:col>
      <xdr:colOff>590550</xdr:colOff>
      <xdr:row>35</xdr:row>
      <xdr:rowOff>47625</xdr:rowOff>
    </xdr:to>
    <xdr:graphicFrame>
      <xdr:nvGraphicFramePr>
        <xdr:cNvPr id="3" name="Chart 3"/>
        <xdr:cNvGraphicFramePr/>
      </xdr:nvGraphicFramePr>
      <xdr:xfrm>
        <a:off x="66675" y="3162300"/>
        <a:ext cx="570547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19050</xdr:rowOff>
    </xdr:from>
    <xdr:to>
      <xdr:col>18</xdr:col>
      <xdr:colOff>476250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905625" y="19050"/>
        <a:ext cx="58769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790575</xdr:colOff>
      <xdr:row>15</xdr:row>
      <xdr:rowOff>114300</xdr:rowOff>
    </xdr:from>
    <xdr:to>
      <xdr:col>18</xdr:col>
      <xdr:colOff>400050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6791325" y="3114675"/>
        <a:ext cx="59150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15</xdr:row>
      <xdr:rowOff>47625</xdr:rowOff>
    </xdr:from>
    <xdr:to>
      <xdr:col>8</xdr:col>
      <xdr:colOff>476250</xdr:colOff>
      <xdr:row>34</xdr:row>
      <xdr:rowOff>95250</xdr:rowOff>
    </xdr:to>
    <xdr:graphicFrame>
      <xdr:nvGraphicFramePr>
        <xdr:cNvPr id="3" name="Chart 3"/>
        <xdr:cNvGraphicFramePr/>
      </xdr:nvGraphicFramePr>
      <xdr:xfrm>
        <a:off x="38100" y="3048000"/>
        <a:ext cx="643890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47625</xdr:rowOff>
    </xdr:from>
    <xdr:to>
      <xdr:col>18</xdr:col>
      <xdr:colOff>495300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6934200" y="47625"/>
        <a:ext cx="58674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15</xdr:row>
      <xdr:rowOff>28575</xdr:rowOff>
    </xdr:from>
    <xdr:to>
      <xdr:col>19</xdr:col>
      <xdr:colOff>190500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6953250" y="3028950"/>
        <a:ext cx="615315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15</xdr:row>
      <xdr:rowOff>47625</xdr:rowOff>
    </xdr:from>
    <xdr:to>
      <xdr:col>8</xdr:col>
      <xdr:colOff>514350</xdr:colOff>
      <xdr:row>34</xdr:row>
      <xdr:rowOff>95250</xdr:rowOff>
    </xdr:to>
    <xdr:graphicFrame>
      <xdr:nvGraphicFramePr>
        <xdr:cNvPr id="3" name="Chart 3"/>
        <xdr:cNvGraphicFramePr/>
      </xdr:nvGraphicFramePr>
      <xdr:xfrm>
        <a:off x="28575" y="3048000"/>
        <a:ext cx="64865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0</xdr:rowOff>
    </xdr:from>
    <xdr:to>
      <xdr:col>18</xdr:col>
      <xdr:colOff>476250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6886575" y="0"/>
        <a:ext cx="58959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17</xdr:row>
      <xdr:rowOff>0</xdr:rowOff>
    </xdr:from>
    <xdr:to>
      <xdr:col>18</xdr:col>
      <xdr:colOff>390525</xdr:colOff>
      <xdr:row>35</xdr:row>
      <xdr:rowOff>142875</xdr:rowOff>
    </xdr:to>
    <xdr:graphicFrame>
      <xdr:nvGraphicFramePr>
        <xdr:cNvPr id="2" name="Chart 2"/>
        <xdr:cNvGraphicFramePr/>
      </xdr:nvGraphicFramePr>
      <xdr:xfrm>
        <a:off x="6848475" y="3324225"/>
        <a:ext cx="584835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85725</xdr:rowOff>
    </xdr:from>
    <xdr:to>
      <xdr:col>8</xdr:col>
      <xdr:colOff>476250</xdr:colOff>
      <xdr:row>34</xdr:row>
      <xdr:rowOff>133350</xdr:rowOff>
    </xdr:to>
    <xdr:graphicFrame>
      <xdr:nvGraphicFramePr>
        <xdr:cNvPr id="3" name="Chart 3"/>
        <xdr:cNvGraphicFramePr/>
      </xdr:nvGraphicFramePr>
      <xdr:xfrm>
        <a:off x="0" y="3086100"/>
        <a:ext cx="647700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0</xdr:row>
      <xdr:rowOff>66675</xdr:rowOff>
    </xdr:from>
    <xdr:to>
      <xdr:col>19</xdr:col>
      <xdr:colOff>142875</xdr:colOff>
      <xdr:row>11</xdr:row>
      <xdr:rowOff>0</xdr:rowOff>
    </xdr:to>
    <xdr:graphicFrame>
      <xdr:nvGraphicFramePr>
        <xdr:cNvPr id="1" name="Chart 2"/>
        <xdr:cNvGraphicFramePr/>
      </xdr:nvGraphicFramePr>
      <xdr:xfrm>
        <a:off x="5962650" y="66675"/>
        <a:ext cx="58864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457200</xdr:colOff>
      <xdr:row>11</xdr:row>
      <xdr:rowOff>0</xdr:rowOff>
    </xdr:from>
    <xdr:to>
      <xdr:col>19</xdr:col>
      <xdr:colOff>257175</xdr:colOff>
      <xdr:row>20</xdr:row>
      <xdr:rowOff>114300</xdr:rowOff>
    </xdr:to>
    <xdr:graphicFrame>
      <xdr:nvGraphicFramePr>
        <xdr:cNvPr id="2" name="Chart 3"/>
        <xdr:cNvGraphicFramePr/>
      </xdr:nvGraphicFramePr>
      <xdr:xfrm>
        <a:off x="6067425" y="1781175"/>
        <a:ext cx="5895975" cy="157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21</xdr:row>
      <xdr:rowOff>28575</xdr:rowOff>
    </xdr:from>
    <xdr:to>
      <xdr:col>19</xdr:col>
      <xdr:colOff>409575</xdr:colOff>
      <xdr:row>44</xdr:row>
      <xdr:rowOff>0</xdr:rowOff>
    </xdr:to>
    <xdr:graphicFrame>
      <xdr:nvGraphicFramePr>
        <xdr:cNvPr id="3" name="Chart 4"/>
        <xdr:cNvGraphicFramePr/>
      </xdr:nvGraphicFramePr>
      <xdr:xfrm>
        <a:off x="6210300" y="3429000"/>
        <a:ext cx="5905500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20</xdr:row>
      <xdr:rowOff>0</xdr:rowOff>
    </xdr:from>
    <xdr:to>
      <xdr:col>9</xdr:col>
      <xdr:colOff>457200</xdr:colOff>
      <xdr:row>42</xdr:row>
      <xdr:rowOff>133350</xdr:rowOff>
    </xdr:to>
    <xdr:graphicFrame>
      <xdr:nvGraphicFramePr>
        <xdr:cNvPr id="4" name="Chart 5"/>
        <xdr:cNvGraphicFramePr/>
      </xdr:nvGraphicFramePr>
      <xdr:xfrm>
        <a:off x="38100" y="3238500"/>
        <a:ext cx="6029325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1" sqref="E4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7" width="11.57421875" style="2" customWidth="1"/>
    <col min="8" max="8" width="10.140625" style="16" bestFit="1" customWidth="1"/>
    <col min="9" max="9" width="10.28125" style="1" bestFit="1" customWidth="1"/>
    <col min="10" max="10" width="11.140625" style="1" customWidth="1"/>
    <col min="11" max="13" width="11.57421875" style="1" bestFit="1" customWidth="1"/>
    <col min="14" max="14" width="9.57421875" style="1" bestFit="1" customWidth="1"/>
    <col min="15" max="16384" width="9.140625" style="1" customWidth="1"/>
  </cols>
  <sheetData>
    <row r="1" spans="1:14" ht="30">
      <c r="A1" s="3"/>
      <c r="B1" s="15" t="s">
        <v>11</v>
      </c>
      <c r="C1" s="4" t="s">
        <v>0</v>
      </c>
      <c r="D1" s="4" t="s">
        <v>24</v>
      </c>
      <c r="E1" s="5" t="s">
        <v>23</v>
      </c>
      <c r="F1" s="4" t="s">
        <v>22</v>
      </c>
      <c r="G1" s="5" t="s">
        <v>21</v>
      </c>
      <c r="H1" s="16" t="s">
        <v>12</v>
      </c>
      <c r="I1" s="2" t="s">
        <v>25</v>
      </c>
      <c r="J1" s="2" t="s">
        <v>25</v>
      </c>
      <c r="K1" s="2" t="s">
        <v>26</v>
      </c>
      <c r="L1" s="2" t="s">
        <v>27</v>
      </c>
      <c r="M1" s="2" t="s">
        <v>28</v>
      </c>
      <c r="N1" s="2"/>
    </row>
    <row r="2" spans="1:14" ht="15.75">
      <c r="A2" s="6">
        <v>1</v>
      </c>
      <c r="B2" s="15">
        <v>0.5708333333333333</v>
      </c>
      <c r="C2" s="7">
        <v>-0.09849</v>
      </c>
      <c r="D2" s="7">
        <v>-40.11343</v>
      </c>
      <c r="E2" s="8">
        <v>-94.92344</v>
      </c>
      <c r="F2" s="7">
        <v>39.94676</v>
      </c>
      <c r="G2" s="7">
        <v>-94.87416</v>
      </c>
      <c r="H2" s="16">
        <v>39569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/>
    </row>
    <row r="3" spans="1:14" ht="15.75">
      <c r="A3" s="6">
        <v>2</v>
      </c>
      <c r="B3" s="15">
        <v>0.5756944444444444</v>
      </c>
      <c r="C3" s="7">
        <v>-0.11559</v>
      </c>
      <c r="D3" s="7">
        <v>-40.1316</v>
      </c>
      <c r="E3" s="8">
        <v>-94.92229</v>
      </c>
      <c r="F3" s="7">
        <v>39.92752</v>
      </c>
      <c r="G3" s="7">
        <v>-94.87927</v>
      </c>
      <c r="H3" s="16">
        <v>39569</v>
      </c>
      <c r="I3" s="2">
        <f>($C$2-C3)</f>
        <v>0.017100000000000004</v>
      </c>
      <c r="J3" s="2">
        <f>($D$2-D3)</f>
        <v>0.0181699999999978</v>
      </c>
      <c r="K3" s="2">
        <f>($E$2-E3)</f>
        <v>-0.0011499999999955435</v>
      </c>
      <c r="L3" s="2">
        <f>($F$2-F3)</f>
        <v>0.01923999999999637</v>
      </c>
      <c r="M3" s="2">
        <f>($G$2-G3)</f>
        <v>0.005110000000001946</v>
      </c>
      <c r="N3" s="2"/>
    </row>
    <row r="4" spans="1:14" ht="15.75">
      <c r="A4" s="6">
        <v>3</v>
      </c>
      <c r="B4" s="15">
        <v>0.5805555555555556</v>
      </c>
      <c r="C4" s="7">
        <v>-0.09073</v>
      </c>
      <c r="D4" s="7">
        <v>-40.10326</v>
      </c>
      <c r="E4" s="8">
        <v>-94.92519</v>
      </c>
      <c r="F4" s="7">
        <v>39.95508</v>
      </c>
      <c r="G4" s="7">
        <v>-94.87332</v>
      </c>
      <c r="H4" s="16">
        <v>39569</v>
      </c>
      <c r="I4" s="2">
        <f aca="true" t="shared" si="0" ref="I4:I11">($C$2-C4)</f>
        <v>-0.007759999999999989</v>
      </c>
      <c r="J4" s="2">
        <f aca="true" t="shared" si="1" ref="J4:J11">($D$2-D4)</f>
        <v>-0.010170000000002233</v>
      </c>
      <c r="K4" s="2">
        <f aca="true" t="shared" si="2" ref="K4:K12">($E$2-E4)</f>
        <v>0.0017500000000012506</v>
      </c>
      <c r="L4" s="2">
        <f aca="true" t="shared" si="3" ref="L4:L11">($F$2-F4)</f>
        <v>-0.008320000000004768</v>
      </c>
      <c r="M4" s="2">
        <f>($G$2-G4)</f>
        <v>-0.0008399999999966212</v>
      </c>
      <c r="N4" s="2"/>
    </row>
    <row r="5" spans="1:14" ht="15.75">
      <c r="A5" s="6">
        <v>4</v>
      </c>
      <c r="B5" s="15">
        <v>0.5854166666666667</v>
      </c>
      <c r="C5" s="7">
        <v>-0.12162</v>
      </c>
      <c r="D5" s="7">
        <v>-40.13802</v>
      </c>
      <c r="E5" s="8">
        <v>-94.92034</v>
      </c>
      <c r="F5" s="7">
        <v>39.92037</v>
      </c>
      <c r="G5" s="7">
        <v>-94.88011</v>
      </c>
      <c r="H5" s="16">
        <v>39569</v>
      </c>
      <c r="I5" s="2">
        <f t="shared" si="0"/>
        <v>0.02313000000000001</v>
      </c>
      <c r="J5" s="2">
        <f>($D$2-D5)</f>
        <v>0.024589999999996337</v>
      </c>
      <c r="K5" s="2">
        <f t="shared" si="2"/>
        <v>-0.0031000000000034333</v>
      </c>
      <c r="L5" s="2">
        <f t="shared" si="3"/>
        <v>0.026389999999999247</v>
      </c>
      <c r="M5" s="2">
        <f aca="true" t="shared" si="4" ref="M4:M11">($G$2-G5)</f>
        <v>0.0059499999999985675</v>
      </c>
      <c r="N5" s="2"/>
    </row>
    <row r="6" spans="1:14" ht="15.75">
      <c r="A6" s="6">
        <v>5</v>
      </c>
      <c r="B6" s="15">
        <v>0.5902777777777778</v>
      </c>
      <c r="C6" s="7">
        <v>-0.19374</v>
      </c>
      <c r="D6" s="7">
        <v>-40.21834</v>
      </c>
      <c r="E6" s="8">
        <v>-94.9112</v>
      </c>
      <c r="F6" s="7">
        <v>39.83948</v>
      </c>
      <c r="G6" s="7">
        <v>-94.89758</v>
      </c>
      <c r="H6" s="16">
        <v>39569</v>
      </c>
      <c r="I6" s="2">
        <f t="shared" si="0"/>
        <v>0.09525</v>
      </c>
      <c r="J6" s="2">
        <f t="shared" si="1"/>
        <v>0.10490999999999673</v>
      </c>
      <c r="K6" s="2">
        <f t="shared" si="2"/>
        <v>-0.01224000000000558</v>
      </c>
      <c r="L6" s="2">
        <f t="shared" si="3"/>
        <v>0.10727999999999582</v>
      </c>
      <c r="M6" s="2">
        <f t="shared" si="4"/>
        <v>0.02342000000000155</v>
      </c>
      <c r="N6" s="2"/>
    </row>
    <row r="7" spans="1:14" ht="15.75">
      <c r="A7" s="6">
        <v>6</v>
      </c>
      <c r="B7" s="15">
        <v>0.5958333333333333</v>
      </c>
      <c r="C7" s="7">
        <v>-0.095</v>
      </c>
      <c r="D7" s="7">
        <v>-40.10895</v>
      </c>
      <c r="E7" s="8">
        <v>-94.92435</v>
      </c>
      <c r="F7" s="7">
        <v>39.9493</v>
      </c>
      <c r="G7" s="7">
        <v>-94.8745</v>
      </c>
      <c r="H7" s="16">
        <v>39569</v>
      </c>
      <c r="I7" s="2">
        <f t="shared" si="0"/>
        <v>-0.003489999999999993</v>
      </c>
      <c r="J7" s="2">
        <f t="shared" si="1"/>
        <v>-0.004480000000000928</v>
      </c>
      <c r="K7" s="2">
        <f t="shared" si="2"/>
        <v>0.0009100000000046293</v>
      </c>
      <c r="L7" s="2">
        <f t="shared" si="3"/>
        <v>-0.0025400000000033174</v>
      </c>
      <c r="M7" s="2">
        <f t="shared" si="4"/>
        <v>0.0003399999999942338</v>
      </c>
      <c r="N7" s="2"/>
    </row>
    <row r="8" spans="1:14" ht="15.75">
      <c r="A8" s="6">
        <v>7</v>
      </c>
      <c r="B8" s="15">
        <v>0.6006944444444444</v>
      </c>
      <c r="C8" s="7">
        <v>-0.17397</v>
      </c>
      <c r="D8" s="7">
        <v>-40.19597</v>
      </c>
      <c r="E8" s="8">
        <v>-94.91376</v>
      </c>
      <c r="F8" s="7">
        <v>39.86164</v>
      </c>
      <c r="G8" s="7">
        <v>-94.89289</v>
      </c>
      <c r="H8" s="16">
        <v>39569</v>
      </c>
      <c r="I8" s="2">
        <f t="shared" si="0"/>
        <v>0.07548000000000002</v>
      </c>
      <c r="J8" s="2">
        <f t="shared" si="1"/>
        <v>0.08254000000000161</v>
      </c>
      <c r="K8" s="2">
        <f t="shared" si="2"/>
        <v>-0.00968000000000302</v>
      </c>
      <c r="L8" s="2">
        <f t="shared" si="3"/>
        <v>0.08511999999999631</v>
      </c>
      <c r="M8" s="2">
        <f t="shared" si="4"/>
        <v>0.01872999999999081</v>
      </c>
      <c r="N8" s="2"/>
    </row>
    <row r="9" spans="1:14" ht="15.75">
      <c r="A9" s="6">
        <v>8</v>
      </c>
      <c r="B9" s="15">
        <v>0.6048611111111112</v>
      </c>
      <c r="C9" s="7">
        <v>-0.14373</v>
      </c>
      <c r="D9" s="7">
        <v>-40.16202</v>
      </c>
      <c r="E9" s="8">
        <v>-94.91797</v>
      </c>
      <c r="F9" s="7">
        <v>39.89552</v>
      </c>
      <c r="G9" s="7">
        <v>-94.8858</v>
      </c>
      <c r="H9" s="16">
        <v>39569</v>
      </c>
      <c r="I9" s="2">
        <f t="shared" si="0"/>
        <v>0.04524</v>
      </c>
      <c r="J9" s="2">
        <f t="shared" si="1"/>
        <v>0.048589999999997247</v>
      </c>
      <c r="K9" s="2">
        <f t="shared" si="2"/>
        <v>-0.005470000000002528</v>
      </c>
      <c r="L9" s="2">
        <f t="shared" si="3"/>
        <v>0.05123999999999995</v>
      </c>
      <c r="M9" s="2">
        <f t="shared" si="4"/>
        <v>0.011639999999999873</v>
      </c>
      <c r="N9" s="2"/>
    </row>
    <row r="10" spans="1:14" ht="15.75">
      <c r="A10" s="6">
        <v>9</v>
      </c>
      <c r="B10" s="15">
        <v>0.6097222222222222</v>
      </c>
      <c r="C10" s="7">
        <v>-0.21015</v>
      </c>
      <c r="D10" s="7">
        <v>-40.23634</v>
      </c>
      <c r="E10" s="8">
        <v>-94.9089</v>
      </c>
      <c r="F10" s="7">
        <v>39.82096</v>
      </c>
      <c r="G10" s="7">
        <v>-94.90113</v>
      </c>
      <c r="H10" s="16">
        <v>39569</v>
      </c>
      <c r="I10" s="2">
        <f t="shared" si="0"/>
        <v>0.11166000000000001</v>
      </c>
      <c r="J10" s="2">
        <f t="shared" si="1"/>
        <v>0.12290999999999741</v>
      </c>
      <c r="K10" s="2">
        <f t="shared" si="2"/>
        <v>-0.014539999999996667</v>
      </c>
      <c r="L10" s="2">
        <f t="shared" si="3"/>
        <v>0.12579999999999814</v>
      </c>
      <c r="M10" s="2">
        <f t="shared" si="4"/>
        <v>0.0269699999999915</v>
      </c>
      <c r="N10" s="2"/>
    </row>
    <row r="11" spans="1:14" ht="16.5" thickBot="1">
      <c r="A11" s="6">
        <v>10</v>
      </c>
      <c r="B11" s="15">
        <v>0.6208333333333333</v>
      </c>
      <c r="C11" s="7">
        <v>-0.02695</v>
      </c>
      <c r="D11" s="7">
        <v>-40.03092</v>
      </c>
      <c r="E11" s="8">
        <v>-94.9341</v>
      </c>
      <c r="F11" s="7">
        <v>40.02681</v>
      </c>
      <c r="G11" s="7">
        <v>-94.8585</v>
      </c>
      <c r="H11" s="16">
        <v>39569</v>
      </c>
      <c r="I11" s="2">
        <f t="shared" si="0"/>
        <v>-0.07153999999999999</v>
      </c>
      <c r="J11" s="2">
        <f t="shared" si="1"/>
        <v>-0.0825099999999992</v>
      </c>
      <c r="K11" s="2">
        <f t="shared" si="2"/>
        <v>0.010660000000001446</v>
      </c>
      <c r="L11" s="2">
        <f t="shared" si="3"/>
        <v>-0.08004999999999995</v>
      </c>
      <c r="M11" s="2">
        <f t="shared" si="4"/>
        <v>-0.0156599999999969</v>
      </c>
      <c r="N11" s="2"/>
    </row>
    <row r="12" spans="1:13" ht="16.5" thickBot="1">
      <c r="A12" s="9" t="s">
        <v>8</v>
      </c>
      <c r="B12" s="17"/>
      <c r="C12" s="10">
        <f>AVERAGE(C2:C11)</f>
        <v>-0.126997</v>
      </c>
      <c r="D12" s="10">
        <f>AVERAGE(D2:D11)</f>
        <v>-40.143885</v>
      </c>
      <c r="E12" s="11">
        <f>AVERAGE(E2:E11)</f>
        <v>-94.920154</v>
      </c>
      <c r="F12" s="22">
        <f>AVERAGE(F2:F11)</f>
        <v>39.914344</v>
      </c>
      <c r="G12" s="11">
        <f>AVERAGE(G2:G11)</f>
        <v>-94.881726</v>
      </c>
      <c r="H12" s="16" t="s">
        <v>29</v>
      </c>
      <c r="I12" s="19">
        <f>SQRT(SUMSQ(I2:I11)/COUNTA(I2:I11))</f>
        <v>0.05941563960776658</v>
      </c>
      <c r="J12" s="19">
        <f>SQRT(SUMSQ(J2:J11)/COUNTA(J2:J11))</f>
        <v>0.06569096764396026</v>
      </c>
      <c r="K12" s="19">
        <f>SQRT(SUMSQ(K2:K11)/COUNTA(K2:K11))</f>
        <v>0.007831418773122661</v>
      </c>
      <c r="L12" s="19">
        <f>SQRT(SUMSQ(L2:L11)/COUNTA(L2:L11))</f>
        <v>0.06689983303416976</v>
      </c>
      <c r="M12" s="19">
        <f>SQRT(SUMSQ(M2:M11)/COUNTA(M2:M11))</f>
        <v>0.014386629904182437</v>
      </c>
    </row>
    <row r="13" spans="1:7" ht="16.5" thickBot="1">
      <c r="A13" s="9" t="s">
        <v>9</v>
      </c>
      <c r="B13" s="17"/>
      <c r="C13" s="10">
        <f>MAX(C2:C11)-MIN(C2:C11)</f>
        <v>0.1832</v>
      </c>
      <c r="D13" s="10">
        <f>MAX(D2:D11)-MIN(D2:D11)</f>
        <v>0.2054199999999966</v>
      </c>
      <c r="E13" s="11">
        <f>MAX(E2:E11)-MIN(E2:E11)</f>
        <v>0.025199999999998113</v>
      </c>
      <c r="F13" s="22">
        <f>MAX(F2:F11)-MIN(F2:F11)</f>
        <v>0.2058499999999981</v>
      </c>
      <c r="G13" s="11">
        <f>MAX(G2:G11)-MIN(G2:G11)</f>
        <v>0.0426299999999884</v>
      </c>
    </row>
    <row r="14" spans="1:7" ht="16.5" thickBot="1">
      <c r="A14" s="9" t="s">
        <v>10</v>
      </c>
      <c r="B14" s="17"/>
      <c r="C14" s="10">
        <f>STDEV(C2:C11)</f>
        <v>0.05495017117554977</v>
      </c>
      <c r="D14" s="10">
        <f>STDEV(D2:D11)</f>
        <v>0.06135322326948662</v>
      </c>
      <c r="E14" s="11">
        <f>STDEV(E2:E11)</f>
        <v>0.007493206108055365</v>
      </c>
      <c r="F14" s="22">
        <f>STDEV(F2:F11)</f>
        <v>0.06168729928707578</v>
      </c>
      <c r="G14" s="11">
        <f>STDEV(G2:G11)</f>
        <v>0.012898353210991233</v>
      </c>
    </row>
  </sheetData>
  <printOptions/>
  <pageMargins left="0.5" right="0.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C12" sqref="C12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6" width="10.140625" style="16" bestFit="1" customWidth="1"/>
    <col min="7" max="9" width="12.28125" style="1" customWidth="1"/>
    <col min="10" max="16384" width="9.140625" style="1" customWidth="1"/>
  </cols>
  <sheetData>
    <row r="1" spans="1:10" ht="15.75">
      <c r="A1" s="12" t="s">
        <v>1</v>
      </c>
      <c r="B1" s="15" t="s">
        <v>11</v>
      </c>
      <c r="C1" s="13" t="s">
        <v>2</v>
      </c>
      <c r="D1" s="13" t="s">
        <v>3</v>
      </c>
      <c r="E1" s="14" t="s">
        <v>4</v>
      </c>
      <c r="F1" s="16" t="s">
        <v>12</v>
      </c>
      <c r="G1" s="2" t="s">
        <v>18</v>
      </c>
      <c r="H1" s="2" t="s">
        <v>19</v>
      </c>
      <c r="I1" s="2" t="s">
        <v>20</v>
      </c>
      <c r="J1" s="2"/>
    </row>
    <row r="2" spans="1:9" ht="15.75">
      <c r="A2" s="6">
        <v>1</v>
      </c>
      <c r="B2" s="15">
        <v>0.5708333333333333</v>
      </c>
      <c r="C2" s="7">
        <v>94.23663</v>
      </c>
      <c r="D2" s="7">
        <v>102.51523</v>
      </c>
      <c r="E2" s="8">
        <v>-38.17578</v>
      </c>
      <c r="F2" s="16">
        <v>39567</v>
      </c>
      <c r="G2" s="2">
        <v>0</v>
      </c>
      <c r="H2" s="2">
        <v>0</v>
      </c>
      <c r="I2" s="2">
        <v>0</v>
      </c>
    </row>
    <row r="3" spans="1:9" ht="15.75">
      <c r="A3" s="6">
        <v>2</v>
      </c>
      <c r="B3" s="15">
        <v>0.5756944444444444</v>
      </c>
      <c r="C3" s="7">
        <v>94.23391</v>
      </c>
      <c r="D3" s="7">
        <v>102.5077</v>
      </c>
      <c r="E3" s="8">
        <v>-38.17374</v>
      </c>
      <c r="F3" s="16">
        <v>39567</v>
      </c>
      <c r="G3" s="2">
        <f>($C$2-C3)</f>
        <v>0.002720000000010714</v>
      </c>
      <c r="H3" s="2">
        <f>($D$2-D3)</f>
        <v>0.007530000000002701</v>
      </c>
      <c r="I3" s="2">
        <f>($E$2-E3)</f>
        <v>-0.00204000000000093</v>
      </c>
    </row>
    <row r="4" spans="1:9" ht="15.75">
      <c r="A4" s="6">
        <v>3</v>
      </c>
      <c r="B4" s="15">
        <v>0.5805555555555556</v>
      </c>
      <c r="C4" s="7">
        <v>94.23849</v>
      </c>
      <c r="D4" s="7">
        <v>102.51815</v>
      </c>
      <c r="E4" s="8">
        <v>-38.17601</v>
      </c>
      <c r="F4" s="16">
        <v>39567</v>
      </c>
      <c r="G4" s="2">
        <f aca="true" t="shared" si="0" ref="G4:G11">($C$2-C4)</f>
        <v>-0.0018599999999935335</v>
      </c>
      <c r="H4" s="2">
        <f aca="true" t="shared" si="1" ref="H4:H12">($D$2-D4)</f>
        <v>-0.0029200000000031423</v>
      </c>
      <c r="I4" s="2">
        <f aca="true" t="shared" si="2" ref="I4:I11">($E$2-E4)</f>
        <v>0.00022999999999484544</v>
      </c>
    </row>
    <row r="5" spans="1:9" ht="15.75">
      <c r="A5" s="6">
        <v>4</v>
      </c>
      <c r="B5" s="15">
        <v>0.5854166666666667</v>
      </c>
      <c r="C5" s="7">
        <v>94.2329</v>
      </c>
      <c r="D5" s="7">
        <v>102.50509</v>
      </c>
      <c r="E5" s="8">
        <v>-38.17319</v>
      </c>
      <c r="F5" s="16">
        <v>39567</v>
      </c>
      <c r="G5" s="2">
        <f t="shared" si="0"/>
        <v>0.003730000000004452</v>
      </c>
      <c r="H5" s="2">
        <f t="shared" si="1"/>
        <v>0.010140000000006921</v>
      </c>
      <c r="I5" s="2">
        <f t="shared" si="2"/>
        <v>-0.002590000000004977</v>
      </c>
    </row>
    <row r="6" spans="1:9" ht="15.75">
      <c r="A6" s="6">
        <v>5</v>
      </c>
      <c r="B6" s="15">
        <v>0.5902777777777778</v>
      </c>
      <c r="C6" s="7">
        <v>94.22119</v>
      </c>
      <c r="D6" s="7">
        <v>102.47606</v>
      </c>
      <c r="E6" s="8">
        <v>-38.16495</v>
      </c>
      <c r="F6" s="16">
        <v>39567</v>
      </c>
      <c r="G6" s="2">
        <f t="shared" si="0"/>
        <v>0.015439999999998122</v>
      </c>
      <c r="H6" s="2">
        <f t="shared" si="1"/>
        <v>0.039169999999998595</v>
      </c>
      <c r="I6" s="2">
        <f t="shared" si="2"/>
        <v>-0.010830000000005668</v>
      </c>
    </row>
    <row r="7" spans="1:9" ht="15.75">
      <c r="A7" s="6">
        <v>6</v>
      </c>
      <c r="B7" s="15">
        <v>0.5958333333333333</v>
      </c>
      <c r="C7" s="7">
        <v>94.23765</v>
      </c>
      <c r="D7" s="7">
        <v>102.51558</v>
      </c>
      <c r="E7" s="8">
        <v>-38.17534</v>
      </c>
      <c r="F7" s="16">
        <v>39567</v>
      </c>
      <c r="G7" s="2">
        <f t="shared" si="0"/>
        <v>-0.0010199999999969123</v>
      </c>
      <c r="H7" s="2">
        <f t="shared" si="1"/>
        <v>-0.00034999999999740794</v>
      </c>
      <c r="I7" s="2">
        <f t="shared" si="2"/>
        <v>-0.0004400000000046589</v>
      </c>
    </row>
    <row r="8" spans="1:9" ht="15.75">
      <c r="A8" s="6">
        <v>7</v>
      </c>
      <c r="B8" s="15">
        <v>0.6006944444444444</v>
      </c>
      <c r="C8" s="7">
        <v>94.22458</v>
      </c>
      <c r="D8" s="7">
        <v>102.48428</v>
      </c>
      <c r="E8" s="8">
        <v>-38.16643</v>
      </c>
      <c r="F8" s="16">
        <v>39567</v>
      </c>
      <c r="G8" s="2">
        <f t="shared" si="0"/>
        <v>0.012050000000002115</v>
      </c>
      <c r="H8" s="2">
        <f t="shared" si="1"/>
        <v>0.030950000000004252</v>
      </c>
      <c r="I8" s="2">
        <f t="shared" si="2"/>
        <v>-0.009350000000004854</v>
      </c>
    </row>
    <row r="9" spans="1:9" ht="15.75">
      <c r="A9" s="6">
        <v>8</v>
      </c>
      <c r="B9" s="15">
        <v>0.6048611111111112</v>
      </c>
      <c r="C9" s="7">
        <v>94.22945</v>
      </c>
      <c r="D9" s="7">
        <v>102.49649</v>
      </c>
      <c r="E9" s="8">
        <v>-38.17003</v>
      </c>
      <c r="F9" s="16">
        <v>39567</v>
      </c>
      <c r="G9" s="2">
        <f t="shared" si="0"/>
        <v>0.007180000000005293</v>
      </c>
      <c r="H9" s="2">
        <f t="shared" si="1"/>
        <v>0.018740000000008195</v>
      </c>
      <c r="I9" s="2">
        <f t="shared" si="2"/>
        <v>-0.005750000000006139</v>
      </c>
    </row>
    <row r="10" spans="1:9" ht="15.75">
      <c r="A10" s="6">
        <v>9</v>
      </c>
      <c r="B10" s="15">
        <v>0.6097222222222222</v>
      </c>
      <c r="C10" s="7">
        <v>94.21798</v>
      </c>
      <c r="D10" s="7">
        <v>102.4699</v>
      </c>
      <c r="E10" s="8">
        <v>-38.16288</v>
      </c>
      <c r="F10" s="16">
        <v>39567</v>
      </c>
      <c r="G10" s="2">
        <f t="shared" si="0"/>
        <v>0.01865000000000805</v>
      </c>
      <c r="H10" s="2">
        <f t="shared" si="1"/>
        <v>0.045330000000006976</v>
      </c>
      <c r="I10" s="2">
        <f t="shared" si="2"/>
        <v>-0.01290000000000191</v>
      </c>
    </row>
    <row r="11" spans="1:9" ht="16.5" thickBot="1">
      <c r="A11" s="6">
        <v>10</v>
      </c>
      <c r="B11" s="15">
        <v>0.6208333333333333</v>
      </c>
      <c r="C11" s="7">
        <v>94.24984</v>
      </c>
      <c r="D11" s="7">
        <v>102.54269</v>
      </c>
      <c r="E11" s="8">
        <v>-38.18449</v>
      </c>
      <c r="F11" s="16">
        <v>39567</v>
      </c>
      <c r="G11" s="2">
        <f t="shared" si="0"/>
        <v>-0.013210000000000832</v>
      </c>
      <c r="H11" s="2">
        <f t="shared" si="1"/>
        <v>-0.027459999999990714</v>
      </c>
      <c r="I11" s="2">
        <f t="shared" si="2"/>
        <v>0.008709999999993556</v>
      </c>
    </row>
    <row r="12" spans="1:9" ht="16.5" thickBot="1">
      <c r="A12" s="9" t="s">
        <v>8</v>
      </c>
      <c r="B12" s="17"/>
      <c r="C12" s="10">
        <f>AVERAGE(C2:C11)</f>
        <v>94.23226200000002</v>
      </c>
      <c r="D12" s="10">
        <f>AVERAGE(D2:D11)</f>
        <v>102.503117</v>
      </c>
      <c r="E12" s="11">
        <f>AVERAGE(E2:E11)</f>
        <v>-38.172284000000005</v>
      </c>
      <c r="F12" s="16" t="s">
        <v>30</v>
      </c>
      <c r="G12" s="19">
        <f>SQRT(SUMSQ(G2:G11)/COUNTA(G2:G11))</f>
        <v>0.009916079870596305</v>
      </c>
      <c r="H12" s="19">
        <f>SQRT(SUMSQ(H2:H11)/COUNTA(H2:H11))</f>
        <v>0.024125523621262152</v>
      </c>
      <c r="I12" s="19">
        <f>SQRT(SUMSQ(I2:I11)/COUNTA(I2:I11))</f>
        <v>0.007008310780782003</v>
      </c>
    </row>
    <row r="13" spans="1:5" ht="16.5" thickBot="1">
      <c r="A13" s="9" t="s">
        <v>9</v>
      </c>
      <c r="B13" s="17"/>
      <c r="C13" s="10">
        <f>MAX(C2:C11)-MIN(C2:C11)</f>
        <v>0.03186000000000888</v>
      </c>
      <c r="D13" s="10">
        <f>MAX(D2:D11)-MIN(D2:D11)</f>
        <v>0.07278999999999769</v>
      </c>
      <c r="E13" s="11">
        <f>MAX(E2:E11)-MIN(E2:E11)</f>
        <v>0.021609999999995466</v>
      </c>
    </row>
    <row r="14" spans="1:5" ht="16.5" thickBot="1">
      <c r="A14" s="9" t="s">
        <v>10</v>
      </c>
      <c r="B14" s="17"/>
      <c r="C14" s="10">
        <f>STDEV(C2:C11)</f>
        <v>0.009383745757662999</v>
      </c>
      <c r="D14" s="10">
        <f>STDEV(D2:D11)</f>
        <v>0.021992830170054913</v>
      </c>
      <c r="E14" s="11">
        <f>STDEV(E2:E11)</f>
        <v>0.006402638692150185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C12" sqref="C12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6" width="10.140625" style="16" bestFit="1" customWidth="1"/>
    <col min="7" max="9" width="12.28125" style="1" customWidth="1"/>
    <col min="10" max="16384" width="9.140625" style="1" customWidth="1"/>
  </cols>
  <sheetData>
    <row r="1" spans="1:9" ht="15.75">
      <c r="A1" s="12" t="s">
        <v>5</v>
      </c>
      <c r="B1" s="15" t="s">
        <v>11</v>
      </c>
      <c r="C1" s="13" t="s">
        <v>2</v>
      </c>
      <c r="D1" s="13" t="s">
        <v>3</v>
      </c>
      <c r="E1" s="14" t="s">
        <v>4</v>
      </c>
      <c r="F1" s="16" t="s">
        <v>12</v>
      </c>
      <c r="G1" s="2" t="s">
        <v>18</v>
      </c>
      <c r="H1" s="2" t="s">
        <v>19</v>
      </c>
      <c r="I1" s="2" t="s">
        <v>20</v>
      </c>
    </row>
    <row r="2" spans="1:9" ht="15.75">
      <c r="A2" s="6">
        <v>1</v>
      </c>
      <c r="B2" s="15">
        <v>0.5708333333333333</v>
      </c>
      <c r="C2" s="7">
        <v>-94.62815</v>
      </c>
      <c r="D2" s="7">
        <v>102.44837</v>
      </c>
      <c r="E2" s="8">
        <v>-37.94271</v>
      </c>
      <c r="F2" s="16">
        <v>39567</v>
      </c>
      <c r="G2" s="2">
        <v>0</v>
      </c>
      <c r="H2" s="2">
        <v>0</v>
      </c>
      <c r="I2" s="2">
        <v>0</v>
      </c>
    </row>
    <row r="3" spans="1:9" ht="15.75">
      <c r="A3" s="6">
        <v>2</v>
      </c>
      <c r="B3" s="15">
        <v>0.5756944444444444</v>
      </c>
      <c r="C3" s="7">
        <v>-94.63105</v>
      </c>
      <c r="D3" s="7">
        <v>102.45669</v>
      </c>
      <c r="E3" s="8">
        <v>-37.94588</v>
      </c>
      <c r="F3" s="16">
        <v>39567</v>
      </c>
      <c r="G3" s="2">
        <f>($C$2-C3)</f>
        <v>0.002899999999996794</v>
      </c>
      <c r="H3" s="2">
        <f>($D$2-D3)</f>
        <v>-0.008319999999997663</v>
      </c>
      <c r="I3" s="2">
        <f>($E$2-E3)</f>
        <v>0.003170000000004336</v>
      </c>
    </row>
    <row r="4" spans="1:9" ht="15.75">
      <c r="A4" s="6">
        <v>3</v>
      </c>
      <c r="B4" s="15">
        <v>0.5805555555555556</v>
      </c>
      <c r="C4" s="7">
        <v>-94.62647</v>
      </c>
      <c r="D4" s="7">
        <v>102.44622</v>
      </c>
      <c r="E4" s="8">
        <v>-37.94353</v>
      </c>
      <c r="F4" s="16">
        <v>39567</v>
      </c>
      <c r="G4" s="2">
        <f aca="true" t="shared" si="0" ref="G4:G11">($C$2-C4)</f>
        <v>-0.0016800000000074533</v>
      </c>
      <c r="H4" s="2">
        <f aca="true" t="shared" si="1" ref="H4:H12">($D$2-D4)</f>
        <v>0.0021500000000003183</v>
      </c>
      <c r="I4" s="2">
        <f aca="true" t="shared" si="2" ref="I4:I11">($E$2-E4)</f>
        <v>0.0008200000000044838</v>
      </c>
    </row>
    <row r="5" spans="1:9" ht="15.75">
      <c r="A5" s="6">
        <v>4</v>
      </c>
      <c r="B5" s="15">
        <v>0.5854166666666667</v>
      </c>
      <c r="C5" s="7">
        <v>-94.63226</v>
      </c>
      <c r="D5" s="7">
        <v>102.46009</v>
      </c>
      <c r="E5" s="8">
        <v>-37.94639</v>
      </c>
      <c r="F5" s="16">
        <v>39567</v>
      </c>
      <c r="G5" s="2">
        <f t="shared" si="0"/>
        <v>0.0041099999999971715</v>
      </c>
      <c r="H5" s="2">
        <f t="shared" si="1"/>
        <v>-0.011719999999996844</v>
      </c>
      <c r="I5" s="2">
        <f t="shared" si="2"/>
        <v>0.003680000000002792</v>
      </c>
    </row>
    <row r="6" spans="1:9" ht="15.75">
      <c r="A6" s="6">
        <v>5</v>
      </c>
      <c r="B6" s="15">
        <v>0.5902777777777778</v>
      </c>
      <c r="C6" s="7">
        <v>-94.64368</v>
      </c>
      <c r="D6" s="7">
        <v>102.49379</v>
      </c>
      <c r="E6" s="8">
        <v>-37.95548</v>
      </c>
      <c r="F6" s="16">
        <v>39567</v>
      </c>
      <c r="G6" s="2">
        <f t="shared" si="0"/>
        <v>0.015529999999998267</v>
      </c>
      <c r="H6" s="2">
        <f t="shared" si="1"/>
        <v>-0.04542000000000712</v>
      </c>
      <c r="I6" s="2">
        <f t="shared" si="2"/>
        <v>0.012770000000003279</v>
      </c>
    </row>
    <row r="7" spans="1:9" ht="15.75">
      <c r="A7" s="6">
        <v>6</v>
      </c>
      <c r="B7" s="15">
        <v>0.5958333333333333</v>
      </c>
      <c r="C7" s="7">
        <v>-94.6275</v>
      </c>
      <c r="D7" s="7">
        <v>102.44853</v>
      </c>
      <c r="E7" s="8">
        <v>-37.94427</v>
      </c>
      <c r="F7" s="16">
        <v>39567</v>
      </c>
      <c r="G7" s="2">
        <f t="shared" si="0"/>
        <v>-0.0006500000000073669</v>
      </c>
      <c r="H7" s="2">
        <f t="shared" si="1"/>
        <v>-0.00016000000000815362</v>
      </c>
      <c r="I7" s="2">
        <f t="shared" si="2"/>
        <v>0.0015600000000048908</v>
      </c>
    </row>
    <row r="8" spans="1:9" ht="15.75">
      <c r="A8" s="6">
        <v>7</v>
      </c>
      <c r="B8" s="15">
        <v>0.6006944444444444</v>
      </c>
      <c r="C8" s="7">
        <v>-94.64028</v>
      </c>
      <c r="D8" s="7">
        <v>102.48498</v>
      </c>
      <c r="E8" s="8">
        <v>-37.95394</v>
      </c>
      <c r="F8" s="16">
        <v>39567</v>
      </c>
      <c r="G8" s="2">
        <f t="shared" si="0"/>
        <v>0.012129999999999086</v>
      </c>
      <c r="H8" s="2">
        <f t="shared" si="1"/>
        <v>-0.036609999999996035</v>
      </c>
      <c r="I8" s="2">
        <f t="shared" si="2"/>
        <v>0.011230000000004736</v>
      </c>
    </row>
    <row r="9" spans="1:9" ht="15.75">
      <c r="A9" s="6">
        <v>8</v>
      </c>
      <c r="B9" s="15">
        <v>0.6048611111111112</v>
      </c>
      <c r="C9" s="7">
        <v>-94.63548</v>
      </c>
      <c r="D9" s="7">
        <v>102.47106</v>
      </c>
      <c r="E9" s="8">
        <v>-37.94985</v>
      </c>
      <c r="F9" s="16">
        <v>39567</v>
      </c>
      <c r="G9" s="2">
        <f t="shared" si="0"/>
        <v>0.007329999999996062</v>
      </c>
      <c r="H9" s="2">
        <f t="shared" si="1"/>
        <v>-0.022689999999997212</v>
      </c>
      <c r="I9" s="2">
        <f t="shared" si="2"/>
        <v>0.007139999999999702</v>
      </c>
    </row>
    <row r="10" spans="1:9" ht="15.75">
      <c r="A10" s="6">
        <v>9</v>
      </c>
      <c r="B10" s="15">
        <v>0.6097222222222222</v>
      </c>
      <c r="C10" s="7">
        <v>-94.64661</v>
      </c>
      <c r="D10" s="7">
        <v>102.50252</v>
      </c>
      <c r="E10" s="8">
        <v>-37.95703</v>
      </c>
      <c r="F10" s="16">
        <v>39567</v>
      </c>
      <c r="G10" s="2">
        <f t="shared" si="0"/>
        <v>0.018459999999990373</v>
      </c>
      <c r="H10" s="2">
        <f t="shared" si="1"/>
        <v>-0.054150000000007026</v>
      </c>
      <c r="I10" s="2">
        <f t="shared" si="2"/>
        <v>0.014320000000004995</v>
      </c>
    </row>
    <row r="11" spans="1:9" ht="16.5" thickBot="1">
      <c r="A11" s="6">
        <v>10</v>
      </c>
      <c r="B11" s="15">
        <v>0.6208333333333333</v>
      </c>
      <c r="C11" s="7">
        <v>-94.61534</v>
      </c>
      <c r="D11" s="7">
        <v>102.41642</v>
      </c>
      <c r="E11" s="8">
        <v>-37.94089</v>
      </c>
      <c r="F11" s="16">
        <v>39567</v>
      </c>
      <c r="G11" s="2">
        <f t="shared" si="0"/>
        <v>-0.012810000000001764</v>
      </c>
      <c r="H11" s="2">
        <f t="shared" si="1"/>
        <v>0.031949999999994816</v>
      </c>
      <c r="I11" s="2">
        <f t="shared" si="2"/>
        <v>-0.0018199999999950478</v>
      </c>
    </row>
    <row r="12" spans="1:9" ht="16.5" thickBot="1">
      <c r="A12" s="9" t="s">
        <v>8</v>
      </c>
      <c r="B12" s="17"/>
      <c r="C12" s="10">
        <f>AVERAGE(C2:C11)</f>
        <v>-94.632682</v>
      </c>
      <c r="D12" s="10">
        <f>AVERAGE(D2:D11)</f>
        <v>102.46286699999999</v>
      </c>
      <c r="E12" s="11">
        <f>AVERAGE(E2:E11)</f>
        <v>-37.947997</v>
      </c>
      <c r="F12" s="16" t="s">
        <v>30</v>
      </c>
      <c r="G12" s="19">
        <f>SQRT(SUMSQ(G2:G11)/COUNTA(G2:G11))</f>
        <v>0.009876544942435835</v>
      </c>
      <c r="H12" s="19">
        <f>SQRT(SUMSQ(H2:H11)/COUNTA(H2:H11))</f>
        <v>0.028429489091435587</v>
      </c>
      <c r="I12" s="19">
        <f>SQRT(SUMSQ(I2:I11)/COUNTA(I2:I11))</f>
        <v>0.0075844413110022916</v>
      </c>
    </row>
    <row r="13" spans="1:5" ht="16.5" thickBot="1">
      <c r="A13" s="9" t="s">
        <v>9</v>
      </c>
      <c r="B13" s="17"/>
      <c r="C13" s="10">
        <f>MAX(C2:C11)-MIN(C2:C11)</f>
        <v>0.03126999999999214</v>
      </c>
      <c r="D13" s="10">
        <f>MAX(D2:D11)-MIN(D2:D11)</f>
        <v>0.08610000000000184</v>
      </c>
      <c r="E13" s="11">
        <f>MAX(E2:E11)-MIN(E2:E11)</f>
        <v>0.016140000000000043</v>
      </c>
    </row>
    <row r="14" spans="1:5" ht="16.5" thickBot="1">
      <c r="A14" s="9" t="s">
        <v>10</v>
      </c>
      <c r="B14" s="17"/>
      <c r="C14" s="10">
        <f>STDEV(C2:C11)</f>
        <v>0.009250052011865188</v>
      </c>
      <c r="D14" s="10">
        <f>STDEV(D2:D11)</f>
        <v>0.02577838976524527</v>
      </c>
      <c r="E14" s="11">
        <f>STDEV(E2:E11)</f>
        <v>0.0057321104315951775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C12" sqref="C12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6" width="10.140625" style="16" bestFit="1" customWidth="1"/>
    <col min="7" max="9" width="12.28125" style="1" customWidth="1"/>
    <col min="10" max="16384" width="9.140625" style="1" customWidth="1"/>
  </cols>
  <sheetData>
    <row r="1" spans="1:9" ht="15.75">
      <c r="A1" s="12" t="s">
        <v>6</v>
      </c>
      <c r="B1" s="15" t="s">
        <v>11</v>
      </c>
      <c r="C1" s="13" t="s">
        <v>2</v>
      </c>
      <c r="D1" s="13" t="s">
        <v>3</v>
      </c>
      <c r="E1" s="14" t="s">
        <v>4</v>
      </c>
      <c r="F1" s="16" t="s">
        <v>12</v>
      </c>
      <c r="G1" s="2" t="s">
        <v>18</v>
      </c>
      <c r="H1" s="2" t="s">
        <v>19</v>
      </c>
      <c r="I1" s="2" t="s">
        <v>20</v>
      </c>
    </row>
    <row r="2" spans="1:9" ht="15.75">
      <c r="A2" s="6">
        <v>1</v>
      </c>
      <c r="B2" s="15">
        <v>0.5708333333333333</v>
      </c>
      <c r="C2" s="7">
        <v>-51.37694</v>
      </c>
      <c r="D2" s="7">
        <v>102.50039</v>
      </c>
      <c r="E2" s="8">
        <v>67.8385</v>
      </c>
      <c r="F2" s="16">
        <v>39567</v>
      </c>
      <c r="G2" s="2">
        <v>0</v>
      </c>
      <c r="H2" s="2">
        <v>0</v>
      </c>
      <c r="I2" s="2">
        <v>0</v>
      </c>
    </row>
    <row r="3" spans="1:9" ht="15.75">
      <c r="A3" s="6">
        <v>2</v>
      </c>
      <c r="B3" s="15">
        <v>0.5756944444444444</v>
      </c>
      <c r="C3" s="7">
        <v>-51.38309</v>
      </c>
      <c r="D3" s="7">
        <v>102.49896</v>
      </c>
      <c r="E3" s="8">
        <v>67.8367</v>
      </c>
      <c r="F3" s="16">
        <v>39567</v>
      </c>
      <c r="G3" s="2">
        <f>($C$2-C3)</f>
        <v>0.006150000000005207</v>
      </c>
      <c r="H3" s="2">
        <f>($D$2-D3)</f>
        <v>0.0014299999999991542</v>
      </c>
      <c r="I3" s="2">
        <f>($E$2-E3)</f>
        <v>0.0018000000000029104</v>
      </c>
    </row>
    <row r="4" spans="1:9" ht="15.75">
      <c r="A4" s="6">
        <v>3</v>
      </c>
      <c r="B4" s="15">
        <v>0.5805555555555556</v>
      </c>
      <c r="C4" s="7">
        <v>-51.37634</v>
      </c>
      <c r="D4" s="7">
        <v>102.49752</v>
      </c>
      <c r="E4" s="8">
        <v>67.83806</v>
      </c>
      <c r="F4" s="16">
        <v>39567</v>
      </c>
      <c r="G4" s="2">
        <f aca="true" t="shared" si="0" ref="G4:G11">($C$2-C4)</f>
        <v>-0.0005999999999986017</v>
      </c>
      <c r="H4" s="2">
        <f aca="true" t="shared" si="1" ref="H4:H12">($D$2-D4)</f>
        <v>0.0028700000000014825</v>
      </c>
      <c r="I4" s="2">
        <f aca="true" t="shared" si="2" ref="I4:I11">($E$2-E4)</f>
        <v>0.00043999999999755346</v>
      </c>
    </row>
    <row r="5" spans="1:9" ht="15.75">
      <c r="A5" s="6">
        <v>4</v>
      </c>
      <c r="B5" s="15">
        <v>0.5854166666666667</v>
      </c>
      <c r="C5" s="7">
        <v>-51.38488</v>
      </c>
      <c r="D5" s="7">
        <v>102.50009</v>
      </c>
      <c r="E5" s="8">
        <v>67.83672</v>
      </c>
      <c r="F5" s="16">
        <v>39567</v>
      </c>
      <c r="G5" s="2">
        <f t="shared" si="0"/>
        <v>0.007940000000004943</v>
      </c>
      <c r="H5" s="2">
        <f t="shared" si="1"/>
        <v>0.0002999999999957481</v>
      </c>
      <c r="I5" s="2">
        <f t="shared" si="2"/>
        <v>0.0017799999999965621</v>
      </c>
    </row>
    <row r="6" spans="1:9" ht="15.75">
      <c r="A6" s="6">
        <v>5</v>
      </c>
      <c r="B6" s="15">
        <v>0.5902777777777778</v>
      </c>
      <c r="C6" s="7">
        <v>-51.40643</v>
      </c>
      <c r="D6" s="7">
        <v>102.50008</v>
      </c>
      <c r="E6" s="8">
        <v>67.83132</v>
      </c>
      <c r="F6" s="16">
        <v>39567</v>
      </c>
      <c r="G6" s="2">
        <f t="shared" si="0"/>
        <v>0.02949000000000268</v>
      </c>
      <c r="H6" s="2">
        <f t="shared" si="1"/>
        <v>0.00030999999999892225</v>
      </c>
      <c r="I6" s="2">
        <f t="shared" si="2"/>
        <v>0.007179999999991082</v>
      </c>
    </row>
    <row r="7" spans="1:9" ht="15.75">
      <c r="A7" s="6">
        <v>6</v>
      </c>
      <c r="B7" s="15">
        <v>0.5958333333333333</v>
      </c>
      <c r="C7" s="7">
        <v>-51.37783</v>
      </c>
      <c r="D7" s="7">
        <v>102.49706</v>
      </c>
      <c r="E7" s="8">
        <v>67.83799</v>
      </c>
      <c r="F7" s="16">
        <v>39567</v>
      </c>
      <c r="G7" s="2">
        <f t="shared" si="0"/>
        <v>0.0008900000000053865</v>
      </c>
      <c r="H7" s="2">
        <f t="shared" si="1"/>
        <v>0.0033299999999911734</v>
      </c>
      <c r="I7" s="2">
        <f t="shared" si="2"/>
        <v>0.0005099999999913507</v>
      </c>
    </row>
    <row r="8" spans="1:9" ht="15.75">
      <c r="A8" s="6">
        <v>7</v>
      </c>
      <c r="B8" s="15">
        <v>0.6006944444444444</v>
      </c>
      <c r="C8" s="7">
        <v>-51.40076</v>
      </c>
      <c r="D8" s="7">
        <v>102.49873</v>
      </c>
      <c r="E8" s="8">
        <v>67.83257</v>
      </c>
      <c r="F8" s="16">
        <v>39567</v>
      </c>
      <c r="G8" s="2">
        <f t="shared" si="0"/>
        <v>0.02382000000000062</v>
      </c>
      <c r="H8" s="2">
        <f t="shared" si="1"/>
        <v>0.001660000000001105</v>
      </c>
      <c r="I8" s="2">
        <f t="shared" si="2"/>
        <v>0.005929999999992219</v>
      </c>
    </row>
    <row r="9" spans="1:9" ht="15.75">
      <c r="A9" s="6">
        <v>8</v>
      </c>
      <c r="B9" s="15">
        <v>0.6048611111111112</v>
      </c>
      <c r="C9" s="7">
        <v>-51.39162</v>
      </c>
      <c r="D9" s="7">
        <v>102.498</v>
      </c>
      <c r="E9" s="8">
        <v>67.83501</v>
      </c>
      <c r="F9" s="16">
        <v>39567</v>
      </c>
      <c r="G9" s="2">
        <f t="shared" si="0"/>
        <v>0.014680000000005577</v>
      </c>
      <c r="H9" s="2">
        <f t="shared" si="1"/>
        <v>0.0023899999999912325</v>
      </c>
      <c r="I9" s="2">
        <f t="shared" si="2"/>
        <v>0.003489999999999327</v>
      </c>
    </row>
    <row r="10" spans="1:9" ht="15.75">
      <c r="A10" s="6">
        <v>9</v>
      </c>
      <c r="B10" s="15">
        <v>0.6097222222222222</v>
      </c>
      <c r="C10" s="7">
        <v>-51.41101</v>
      </c>
      <c r="D10" s="7">
        <v>102.50015</v>
      </c>
      <c r="E10" s="8">
        <v>67.83075</v>
      </c>
      <c r="F10" s="16">
        <v>39567</v>
      </c>
      <c r="G10" s="2">
        <f t="shared" si="0"/>
        <v>0.03406999999999982</v>
      </c>
      <c r="H10" s="2">
        <f t="shared" si="1"/>
        <v>0.00023999999999091415</v>
      </c>
      <c r="I10" s="2">
        <f t="shared" si="2"/>
        <v>0.007750000000001478</v>
      </c>
    </row>
    <row r="11" spans="1:9" ht="16.5" thickBot="1">
      <c r="A11" s="6">
        <v>10</v>
      </c>
      <c r="B11" s="15">
        <v>0.6208333333333333</v>
      </c>
      <c r="C11" s="7">
        <v>-51.35862</v>
      </c>
      <c r="D11" s="7">
        <v>102.49528</v>
      </c>
      <c r="E11" s="8">
        <v>67.83862</v>
      </c>
      <c r="F11" s="16">
        <v>39567</v>
      </c>
      <c r="G11" s="2">
        <f t="shared" si="0"/>
        <v>-0.018319999999995673</v>
      </c>
      <c r="H11" s="2">
        <f t="shared" si="1"/>
        <v>0.005110000000001946</v>
      </c>
      <c r="I11" s="2">
        <f t="shared" si="2"/>
        <v>-0.00012000000000966793</v>
      </c>
    </row>
    <row r="12" spans="1:9" ht="16.5" thickBot="1">
      <c r="A12" s="9" t="s">
        <v>8</v>
      </c>
      <c r="B12" s="17"/>
      <c r="C12" s="10">
        <f>AVERAGE(C2:C11)</f>
        <v>-51.386752</v>
      </c>
      <c r="D12" s="10">
        <f>AVERAGE(D2:D11)</f>
        <v>102.49862600000002</v>
      </c>
      <c r="E12" s="11">
        <f>AVERAGE(E2:E11)</f>
        <v>67.835624</v>
      </c>
      <c r="F12" s="16" t="s">
        <v>30</v>
      </c>
      <c r="G12" s="19">
        <f>SQRT(SUMSQ(G2:G11)/COUNTA(G2:G11))</f>
        <v>0.018030419850908436</v>
      </c>
      <c r="H12" s="19">
        <f>SQRT(SUMSQ(H2:H11)/COUNTA(H2:H11))</f>
        <v>0.0023705315859511634</v>
      </c>
      <c r="I12" s="19">
        <f>SQRT(SUMSQ(I2:I11)/COUNTA(I2:I11))</f>
        <v>0.0040723015605402734</v>
      </c>
    </row>
    <row r="13" spans="1:5" ht="16.5" thickBot="1">
      <c r="A13" s="9" t="s">
        <v>9</v>
      </c>
      <c r="B13" s="17"/>
      <c r="C13" s="10">
        <f>MAX(C2:C11)-MIN(C2:C11)</f>
        <v>0.052389999999995496</v>
      </c>
      <c r="D13" s="10">
        <f>MAX(D2:D11)-MIN(D2:D11)</f>
        <v>0.005110000000001946</v>
      </c>
      <c r="E13" s="11">
        <f>MAX(E2:E11)-MIN(E2:E11)</f>
        <v>0.007870000000011146</v>
      </c>
    </row>
    <row r="14" spans="1:5" ht="16.5" thickBot="1">
      <c r="A14" s="9" t="s">
        <v>10</v>
      </c>
      <c r="B14" s="17"/>
      <c r="C14" s="10">
        <f>STDEV(C2:C11)</f>
        <v>0.015945068760521208</v>
      </c>
      <c r="D14" s="10">
        <f>STDEV(D2:D11)</f>
        <v>0.0016692393477276907</v>
      </c>
      <c r="E14" s="11">
        <f>STDEV(E2:E11)</f>
        <v>0.0030390539463604526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C12" sqref="C12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6" width="10.140625" style="16" bestFit="1" customWidth="1"/>
    <col min="7" max="9" width="12.28125" style="1" customWidth="1"/>
    <col min="10" max="16384" width="9.140625" style="1" customWidth="1"/>
  </cols>
  <sheetData>
    <row r="1" spans="1:9" ht="15.75">
      <c r="A1" s="12" t="s">
        <v>7</v>
      </c>
      <c r="B1" s="15" t="s">
        <v>11</v>
      </c>
      <c r="C1" s="13" t="s">
        <v>2</v>
      </c>
      <c r="D1" s="13" t="s">
        <v>3</v>
      </c>
      <c r="E1" s="14" t="s">
        <v>4</v>
      </c>
      <c r="F1" s="16" t="s">
        <v>12</v>
      </c>
      <c r="G1" s="2" t="s">
        <v>18</v>
      </c>
      <c r="H1" s="2" t="s">
        <v>19</v>
      </c>
      <c r="I1" s="2" t="s">
        <v>20</v>
      </c>
    </row>
    <row r="2" spans="1:9" ht="15.75">
      <c r="A2" s="6">
        <v>1</v>
      </c>
      <c r="B2" s="15">
        <v>0.5708333333333333</v>
      </c>
      <c r="C2" s="7">
        <v>51.22054</v>
      </c>
      <c r="D2" s="7">
        <v>102.55309</v>
      </c>
      <c r="E2" s="8">
        <v>67.72645</v>
      </c>
      <c r="F2" s="16">
        <v>39567</v>
      </c>
      <c r="G2" s="2">
        <v>0</v>
      </c>
      <c r="H2" s="2">
        <v>0</v>
      </c>
      <c r="I2" s="2">
        <v>0</v>
      </c>
    </row>
    <row r="3" spans="1:9" ht="15.75">
      <c r="A3" s="6">
        <v>2</v>
      </c>
      <c r="B3" s="15">
        <v>0.5756944444444444</v>
      </c>
      <c r="C3" s="7">
        <v>51.21481</v>
      </c>
      <c r="D3" s="7">
        <v>102.54271</v>
      </c>
      <c r="E3" s="8">
        <v>67.72765</v>
      </c>
      <c r="F3" s="16">
        <v>39567</v>
      </c>
      <c r="G3" s="2">
        <f>($C$2-C3)</f>
        <v>0.005729999999999791</v>
      </c>
      <c r="H3" s="2">
        <f>($D$2-D3)</f>
        <v>0.010379999999997835</v>
      </c>
      <c r="I3" s="2">
        <f>($E$2-E3)</f>
        <v>-0.0011999999999972033</v>
      </c>
    </row>
    <row r="4" spans="1:9" ht="15.75">
      <c r="A4" s="6">
        <v>3</v>
      </c>
      <c r="B4" s="15">
        <v>0.5805555555555556</v>
      </c>
      <c r="C4" s="7">
        <v>51.22145</v>
      </c>
      <c r="D4" s="7">
        <v>102.55264</v>
      </c>
      <c r="E4" s="8">
        <v>67.72693</v>
      </c>
      <c r="F4" s="16">
        <v>39567</v>
      </c>
      <c r="G4" s="2">
        <f aca="true" t="shared" si="0" ref="G4:G11">($C$2-C4)</f>
        <v>-0.0009099999999975239</v>
      </c>
      <c r="H4" s="2">
        <f aca="true" t="shared" si="1" ref="H4:H12">($D$2-D4)</f>
        <v>0.0004500000000007276</v>
      </c>
      <c r="I4" s="2">
        <f aca="true" t="shared" si="2" ref="I4:I11">($E$2-E4)</f>
        <v>-0.00047999999999603915</v>
      </c>
    </row>
    <row r="5" spans="1:9" ht="15.75">
      <c r="A5" s="6">
        <v>4</v>
      </c>
      <c r="B5" s="15">
        <v>0.5854166666666667</v>
      </c>
      <c r="C5" s="7">
        <v>51.21293</v>
      </c>
      <c r="D5" s="7">
        <v>102.54048</v>
      </c>
      <c r="E5" s="8">
        <v>67.7281</v>
      </c>
      <c r="F5" s="16">
        <v>39567</v>
      </c>
      <c r="G5" s="2">
        <f t="shared" si="0"/>
        <v>0.007609999999999673</v>
      </c>
      <c r="H5" s="2">
        <f t="shared" si="1"/>
        <v>0.012609999999995125</v>
      </c>
      <c r="I5" s="2">
        <f t="shared" si="2"/>
        <v>-0.001649999999997931</v>
      </c>
    </row>
    <row r="6" spans="1:9" ht="15.75">
      <c r="A6" s="6">
        <v>5</v>
      </c>
      <c r="B6" s="15">
        <v>0.5902777777777778</v>
      </c>
      <c r="C6" s="7">
        <v>51.19158</v>
      </c>
      <c r="D6" s="7">
        <v>102.50664</v>
      </c>
      <c r="E6" s="8">
        <v>67.73247</v>
      </c>
      <c r="F6" s="16">
        <v>39567</v>
      </c>
      <c r="G6" s="2">
        <f t="shared" si="0"/>
        <v>0.028959999999997876</v>
      </c>
      <c r="H6" s="2">
        <f t="shared" si="1"/>
        <v>0.046449999999993</v>
      </c>
      <c r="I6" s="2">
        <f t="shared" si="2"/>
        <v>-0.006020000000006576</v>
      </c>
    </row>
    <row r="7" spans="1:9" ht="15.75">
      <c r="A7" s="6">
        <v>6</v>
      </c>
      <c r="B7" s="15">
        <v>0.5958333333333333</v>
      </c>
      <c r="C7" s="7">
        <v>51.22</v>
      </c>
      <c r="D7" s="7">
        <v>102.54926</v>
      </c>
      <c r="E7" s="8">
        <v>67.7275</v>
      </c>
      <c r="F7" s="16">
        <v>39567</v>
      </c>
      <c r="G7" s="2">
        <f t="shared" si="0"/>
        <v>0.0005400000000008731</v>
      </c>
      <c r="H7" s="2">
        <f t="shared" si="1"/>
        <v>0.0038299999999935608</v>
      </c>
      <c r="I7" s="2">
        <f t="shared" si="2"/>
        <v>-0.0010500000000064347</v>
      </c>
    </row>
    <row r="8" spans="1:9" ht="15.75">
      <c r="A8" s="6">
        <v>7</v>
      </c>
      <c r="B8" s="15">
        <v>0.6006944444444444</v>
      </c>
      <c r="C8" s="7">
        <v>51.19709</v>
      </c>
      <c r="D8" s="7">
        <v>102.51445</v>
      </c>
      <c r="E8" s="8">
        <v>67.73174</v>
      </c>
      <c r="F8" s="16">
        <v>39567</v>
      </c>
      <c r="G8" s="2">
        <f t="shared" si="0"/>
        <v>0.023449999999996862</v>
      </c>
      <c r="H8" s="2">
        <f t="shared" si="1"/>
        <v>0.038640000000000896</v>
      </c>
      <c r="I8" s="2">
        <f t="shared" si="2"/>
        <v>-0.005290000000002237</v>
      </c>
    </row>
    <row r="9" spans="1:9" ht="15.75">
      <c r="A9" s="6">
        <v>8</v>
      </c>
      <c r="B9" s="15">
        <v>0.6048611111111112</v>
      </c>
      <c r="C9" s="7">
        <v>51.2059</v>
      </c>
      <c r="D9" s="7">
        <v>102.52779</v>
      </c>
      <c r="E9" s="8">
        <v>67.73003</v>
      </c>
      <c r="F9" s="16">
        <v>39567</v>
      </c>
      <c r="G9" s="2">
        <f t="shared" si="0"/>
        <v>0.014639999999999986</v>
      </c>
      <c r="H9" s="2">
        <f t="shared" si="1"/>
        <v>0.025300000000001432</v>
      </c>
      <c r="I9" s="2">
        <f t="shared" si="2"/>
        <v>-0.0035799999999994725</v>
      </c>
    </row>
    <row r="10" spans="1:9" ht="15.75">
      <c r="A10" s="6">
        <v>9</v>
      </c>
      <c r="B10" s="15">
        <v>0.6097222222222222</v>
      </c>
      <c r="C10" s="7">
        <v>51.18679</v>
      </c>
      <c r="D10" s="7">
        <v>102.49845</v>
      </c>
      <c r="E10" s="8">
        <v>67.73338</v>
      </c>
      <c r="F10" s="16">
        <v>39567</v>
      </c>
      <c r="G10" s="2">
        <f t="shared" si="0"/>
        <v>0.033749999999997726</v>
      </c>
      <c r="H10" s="2">
        <f t="shared" si="1"/>
        <v>0.05463999999999203</v>
      </c>
      <c r="I10" s="2">
        <f t="shared" si="2"/>
        <v>-0.006929999999996994</v>
      </c>
    </row>
    <row r="11" spans="1:9" ht="16.5" thickBot="1">
      <c r="A11" s="6">
        <v>10</v>
      </c>
      <c r="B11" s="15">
        <v>0.6208333333333333</v>
      </c>
      <c r="C11" s="7">
        <v>51.23918</v>
      </c>
      <c r="D11" s="7">
        <v>102.57965</v>
      </c>
      <c r="E11" s="8">
        <v>67.7209</v>
      </c>
      <c r="F11" s="16">
        <v>39567</v>
      </c>
      <c r="G11" s="2">
        <f t="shared" si="0"/>
        <v>-0.01863999999999777</v>
      </c>
      <c r="H11" s="2">
        <f t="shared" si="1"/>
        <v>-0.02656000000000347</v>
      </c>
      <c r="I11" s="2">
        <f t="shared" si="2"/>
        <v>0.0055499999999995</v>
      </c>
    </row>
    <row r="12" spans="1:9" ht="16.5" thickBot="1">
      <c r="A12" s="9" t="s">
        <v>8</v>
      </c>
      <c r="B12" s="17"/>
      <c r="C12" s="10">
        <f>AVERAGE(C2:C11)</f>
        <v>51.211027</v>
      </c>
      <c r="D12" s="10">
        <f>AVERAGE(D2:D11)</f>
        <v>102.536516</v>
      </c>
      <c r="E12" s="11">
        <f>AVERAGE(E2:E11)</f>
        <v>67.728515</v>
      </c>
      <c r="F12" s="16" t="s">
        <v>30</v>
      </c>
      <c r="G12" s="19">
        <f>SQRT(SUMSQ(G2:G11)/COUNTA(G2:G11))</f>
        <v>0.017836172515423486</v>
      </c>
      <c r="H12" s="19">
        <f>SQRT(SUMSQ(H2:H11)/COUNTA(H2:H11))</f>
        <v>0.028746013984548516</v>
      </c>
      <c r="I12" s="19">
        <f>SQRT(SUMSQ(I2:I11)/COUNTA(I2:I11))</f>
        <v>0.004017010082138804</v>
      </c>
    </row>
    <row r="13" spans="1:5" ht="16.5" thickBot="1">
      <c r="A13" s="9" t="s">
        <v>9</v>
      </c>
      <c r="B13" s="17"/>
      <c r="C13" s="10">
        <f>MAX(C2:C11)-MIN(C2:C11)</f>
        <v>0.052389999999995496</v>
      </c>
      <c r="D13" s="10">
        <f>MAX(D2:D11)-MIN(D2:D11)</f>
        <v>0.0811999999999955</v>
      </c>
      <c r="E13" s="11">
        <f>MAX(E2:E11)-MIN(E2:E11)</f>
        <v>0.012479999999996494</v>
      </c>
    </row>
    <row r="14" spans="1:5" ht="16.5" thickBot="1">
      <c r="A14" s="9" t="s">
        <v>10</v>
      </c>
      <c r="B14" s="17"/>
      <c r="C14" s="10">
        <f>STDEV(C2:C11)</f>
        <v>0.01590359431770598</v>
      </c>
      <c r="D14" s="10">
        <f>STDEV(D2:D11)</f>
        <v>0.02475739718862839</v>
      </c>
      <c r="E14" s="11">
        <f>STDEV(E2:E11)</f>
        <v>0.0036319791054225522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4"/>
  <sheetViews>
    <sheetView workbookViewId="0" topLeftCell="A1">
      <selection activeCell="C2" sqref="C2"/>
    </sheetView>
  </sheetViews>
  <sheetFormatPr defaultColWidth="9.140625" defaultRowHeight="12.75"/>
  <cols>
    <col min="3" max="6" width="9.57421875" style="18" bestFit="1" customWidth="1"/>
    <col min="7" max="7" width="9.28125" style="18" bestFit="1" customWidth="1"/>
  </cols>
  <sheetData>
    <row r="1" spans="3:7" ht="12.75">
      <c r="C1" s="18" t="s">
        <v>14</v>
      </c>
      <c r="D1" s="18" t="s">
        <v>15</v>
      </c>
      <c r="E1" s="18" t="s">
        <v>16</v>
      </c>
      <c r="F1" s="18" t="s">
        <v>17</v>
      </c>
      <c r="G1" s="18" t="s">
        <v>13</v>
      </c>
    </row>
    <row r="2" spans="2:8" ht="12.75">
      <c r="B2" s="21">
        <v>0.5708333333333333</v>
      </c>
      <c r="F2" s="18">
        <f>'TB 8'!D2</f>
        <v>102.55309</v>
      </c>
      <c r="G2" s="18">
        <f>'Card Positions'!C2</f>
        <v>-0.09849</v>
      </c>
      <c r="H2" s="20">
        <v>39569</v>
      </c>
    </row>
    <row r="3" spans="6:8" ht="12.75">
      <c r="F3" s="18">
        <f>'TB 8'!D3</f>
        <v>102.54271</v>
      </c>
      <c r="G3" s="18">
        <f>'Card Positions'!C3</f>
        <v>-0.11559</v>
      </c>
      <c r="H3" s="20">
        <v>39569</v>
      </c>
    </row>
    <row r="4" spans="6:8" ht="12.75">
      <c r="F4" s="18">
        <f>'TB 8'!D4</f>
        <v>102.55264</v>
      </c>
      <c r="G4" s="18">
        <f>'Card Positions'!C4</f>
        <v>-0.09073</v>
      </c>
      <c r="H4" s="20">
        <v>39569</v>
      </c>
    </row>
    <row r="5" spans="6:8" ht="12.75">
      <c r="F5" s="18">
        <f>'TB 8'!D5</f>
        <v>102.54048</v>
      </c>
      <c r="G5" s="18">
        <f>'Card Positions'!C5</f>
        <v>-0.12162</v>
      </c>
      <c r="H5" s="20">
        <v>39569</v>
      </c>
    </row>
    <row r="6" spans="6:8" ht="12.75">
      <c r="F6" s="18">
        <f>'TB 8'!D6</f>
        <v>102.50664</v>
      </c>
      <c r="G6" s="18">
        <f>'Card Positions'!C6</f>
        <v>-0.19374</v>
      </c>
      <c r="H6" s="20">
        <v>39569</v>
      </c>
    </row>
    <row r="7" spans="6:8" ht="12.75">
      <c r="F7" s="18">
        <f>'TB 8'!D7</f>
        <v>102.54926</v>
      </c>
      <c r="G7" s="18">
        <f>'Card Positions'!C7</f>
        <v>-0.095</v>
      </c>
      <c r="H7" s="20">
        <v>39569</v>
      </c>
    </row>
    <row r="8" spans="6:8" ht="12.75">
      <c r="F8" s="18">
        <f>'TB 8'!D8</f>
        <v>102.51445</v>
      </c>
      <c r="G8" s="18">
        <f>'Card Positions'!C8</f>
        <v>-0.17397</v>
      </c>
      <c r="H8" s="20">
        <v>39569</v>
      </c>
    </row>
    <row r="9" spans="6:8" ht="12.75">
      <c r="F9" s="18">
        <f>'TB 8'!D9</f>
        <v>102.52779</v>
      </c>
      <c r="G9" s="18">
        <f>'Card Positions'!C9</f>
        <v>-0.14373</v>
      </c>
      <c r="H9" s="20">
        <v>39569</v>
      </c>
    </row>
    <row r="10" spans="6:8" ht="12.75">
      <c r="F10" s="18">
        <f>'TB 8'!D10</f>
        <v>102.49845</v>
      </c>
      <c r="G10" s="18">
        <f>'Card Positions'!C10</f>
        <v>-0.21015</v>
      </c>
      <c r="H10" s="20">
        <v>39569</v>
      </c>
    </row>
    <row r="11" spans="6:8" ht="12.75">
      <c r="F11" s="18">
        <f>'TB 8'!D11</f>
        <v>102.57965</v>
      </c>
      <c r="G11" s="18">
        <f>'Card Positions'!C11</f>
        <v>-0.02695</v>
      </c>
      <c r="H11" s="20">
        <v>39569</v>
      </c>
    </row>
    <row r="12" spans="3:7" ht="12.75">
      <c r="C12" s="18">
        <f>'TB 5'!D12</f>
        <v>102.503117</v>
      </c>
      <c r="D12" s="18">
        <f>'TB 6'!D12</f>
        <v>102.46286699999999</v>
      </c>
      <c r="E12" s="18">
        <f>'TB 7'!D12</f>
        <v>102.49862600000002</v>
      </c>
      <c r="F12" s="18">
        <f>'TB 7'!E12</f>
        <v>67.835624</v>
      </c>
      <c r="G12" s="18" t="e">
        <f>'TB 7'!#REF!</f>
        <v>#REF!</v>
      </c>
    </row>
    <row r="13" spans="3:7" ht="12.75">
      <c r="C13" s="18">
        <f>'TB 5'!D13</f>
        <v>0.07278999999999769</v>
      </c>
      <c r="D13" s="18">
        <f>'TB 6'!D13</f>
        <v>0.08610000000000184</v>
      </c>
      <c r="E13" s="18">
        <f>'TB 7'!D13</f>
        <v>0.005110000000001946</v>
      </c>
      <c r="F13" s="18">
        <f>'TB 7'!E13</f>
        <v>0.007870000000011146</v>
      </c>
      <c r="G13" s="18" t="e">
        <f>'TB 7'!#REF!</f>
        <v>#REF!</v>
      </c>
    </row>
    <row r="14" spans="3:7" ht="12.75">
      <c r="C14" s="18">
        <f>'TB 5'!D14</f>
        <v>0.021992830170054913</v>
      </c>
      <c r="D14" s="18">
        <f>'TB 6'!D14</f>
        <v>0.02577838976524527</v>
      </c>
      <c r="E14" s="18">
        <f>'TB 7'!D14</f>
        <v>0.0016692393477276907</v>
      </c>
      <c r="F14" s="18">
        <f>'TB 7'!E14</f>
        <v>0.0030390539463604526</v>
      </c>
      <c r="G14" s="18" t="e">
        <f>'TB 7'!#REF!</f>
        <v>#REF!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2008-04-03T21:29:02Z</cp:lastPrinted>
  <dcterms:created xsi:type="dcterms:W3CDTF">2008-02-25T18:21:48Z</dcterms:created>
  <dcterms:modified xsi:type="dcterms:W3CDTF">2008-05-01T22:03:36Z</dcterms:modified>
  <cp:category/>
  <cp:version/>
  <cp:contentType/>
  <cp:contentStatus/>
</cp:coreProperties>
</file>