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65" windowHeight="11760" tabRatio="879" activeTab="1"/>
  </bookViews>
  <sheets>
    <sheet name="PICTURE" sheetId="1" r:id="rId1"/>
    <sheet name="Card Positions" sheetId="2" r:id="rId2"/>
    <sheet name="TB 5" sheetId="3" r:id="rId3"/>
    <sheet name="TB 6" sheetId="4" r:id="rId4"/>
    <sheet name="TB 7" sheetId="5" r:id="rId5"/>
    <sheet name="TB 8" sheetId="6" r:id="rId6"/>
    <sheet name="TB Y VALS VS WC POS X" sheetId="7" r:id="rId7"/>
  </sheets>
  <definedNames/>
  <calcPr fullCalcOnLoad="1"/>
</workbook>
</file>

<file path=xl/comments2.xml><?xml version="1.0" encoding="utf-8"?>
<comments xmlns="http://schemas.openxmlformats.org/spreadsheetml/2006/main">
  <authors>
    <author>kcaban</author>
  </authors>
  <commentLis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</commentList>
</comments>
</file>

<file path=xl/sharedStrings.xml><?xml version="1.0" encoding="utf-8"?>
<sst xmlns="http://schemas.openxmlformats.org/spreadsheetml/2006/main" count="64" uniqueCount="23">
  <si>
    <t>X-POS CARD</t>
  </si>
  <si>
    <t>TB 5</t>
  </si>
  <si>
    <t>X</t>
  </si>
  <si>
    <t>Y</t>
  </si>
  <si>
    <t>Z</t>
  </si>
  <si>
    <t>TB 6</t>
  </si>
  <si>
    <t>TB 7</t>
  </si>
  <si>
    <t>TB 8</t>
  </si>
  <si>
    <t>X-INTPT CARD</t>
  </si>
  <si>
    <t>Y-INTPT CARD</t>
  </si>
  <si>
    <t>average</t>
  </si>
  <si>
    <t>range</t>
  </si>
  <si>
    <t>st dev</t>
  </si>
  <si>
    <t>Time</t>
  </si>
  <si>
    <t>Date</t>
  </si>
  <si>
    <t>WC pos</t>
  </si>
  <si>
    <t>TB 5 Y</t>
  </si>
  <si>
    <t>TB 6 Y</t>
  </si>
  <si>
    <t>TB 7 Y</t>
  </si>
  <si>
    <t>TB 8 Y</t>
  </si>
  <si>
    <t>RMS X</t>
  </si>
  <si>
    <t>RMS Y</t>
  </si>
  <si>
    <t>RMS 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</si>
</sst>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Positions'!$C$1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Positions'!$B$2:$B$38</c:f>
              <c:strCache/>
            </c:strRef>
          </c:cat>
          <c:val>
            <c:numRef>
              <c:f>'Card Positions'!$C$2:$C$38</c:f>
              <c:numCache/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auto val="1"/>
        <c:lblOffset val="100"/>
        <c:tickLblSkip val="3"/>
        <c:noMultiLvlLbl val="0"/>
      </c:catAx>
      <c:valAx>
        <c:axId val="388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6684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6'!$C$2:$C$38</c:f>
              <c:numCache>
                <c:ptCount val="37"/>
                <c:pt idx="0">
                  <c:v>-94.63376</c:v>
                </c:pt>
                <c:pt idx="1">
                  <c:v>-94.64313</c:v>
                </c:pt>
                <c:pt idx="2">
                  <c:v>-94.62352</c:v>
                </c:pt>
                <c:pt idx="3">
                  <c:v>-94.63914</c:v>
                </c:pt>
                <c:pt idx="4">
                  <c:v>-94.64363</c:v>
                </c:pt>
                <c:pt idx="5">
                  <c:v>-94.64124</c:v>
                </c:pt>
                <c:pt idx="6">
                  <c:v>-94.64657</c:v>
                </c:pt>
                <c:pt idx="7">
                  <c:v>-94.64563</c:v>
                </c:pt>
                <c:pt idx="8">
                  <c:v>-94.6303</c:v>
                </c:pt>
                <c:pt idx="9">
                  <c:v>-94.63527</c:v>
                </c:pt>
                <c:pt idx="10">
                  <c:v>-94.62548</c:v>
                </c:pt>
                <c:pt idx="11">
                  <c:v>-94.63879</c:v>
                </c:pt>
                <c:pt idx="12">
                  <c:v>-94.62392</c:v>
                </c:pt>
                <c:pt idx="13">
                  <c:v>-94.62567</c:v>
                </c:pt>
                <c:pt idx="14">
                  <c:v>-94.62268</c:v>
                </c:pt>
                <c:pt idx="15">
                  <c:v>-94.64057</c:v>
                </c:pt>
                <c:pt idx="16">
                  <c:v>-94.61818</c:v>
                </c:pt>
                <c:pt idx="17">
                  <c:v>-94.63405</c:v>
                </c:pt>
                <c:pt idx="18">
                  <c:v>-94.64043</c:v>
                </c:pt>
                <c:pt idx="19">
                  <c:v>-94.64786</c:v>
                </c:pt>
                <c:pt idx="20">
                  <c:v>-94.62959</c:v>
                </c:pt>
                <c:pt idx="21">
                  <c:v>-94.62602</c:v>
                </c:pt>
                <c:pt idx="22">
                  <c:v>-94.6259</c:v>
                </c:pt>
                <c:pt idx="23">
                  <c:v>-94.641</c:v>
                </c:pt>
                <c:pt idx="24">
                  <c:v>-94.64123</c:v>
                </c:pt>
                <c:pt idx="25">
                  <c:v>-94.64215</c:v>
                </c:pt>
                <c:pt idx="26">
                  <c:v>-94.63149</c:v>
                </c:pt>
                <c:pt idx="27">
                  <c:v>-94.65284</c:v>
                </c:pt>
                <c:pt idx="28">
                  <c:v>-94.62396</c:v>
                </c:pt>
                <c:pt idx="29">
                  <c:v>-94.62708</c:v>
                </c:pt>
                <c:pt idx="30">
                  <c:v>-94.62512</c:v>
                </c:pt>
                <c:pt idx="31">
                  <c:v>-94.62593</c:v>
                </c:pt>
                <c:pt idx="32">
                  <c:v>-94.6233</c:v>
                </c:pt>
                <c:pt idx="33">
                  <c:v>-94.63943</c:v>
                </c:pt>
                <c:pt idx="34">
                  <c:v>-94.6445</c:v>
                </c:pt>
                <c:pt idx="35">
                  <c:v>-94.6441</c:v>
                </c:pt>
                <c:pt idx="36">
                  <c:v>-94.63026</c:v>
                </c:pt>
              </c:numCache>
            </c:numRef>
          </c:xVal>
          <c:yVal>
            <c:numRef>
              <c:f>'TB 6'!$D$2:$D$38</c:f>
              <c:numCache>
                <c:ptCount val="37"/>
                <c:pt idx="0">
                  <c:v>102.47585</c:v>
                </c:pt>
                <c:pt idx="1">
                  <c:v>102.50108</c:v>
                </c:pt>
                <c:pt idx="2">
                  <c:v>102.44659</c:v>
                </c:pt>
                <c:pt idx="3">
                  <c:v>102.49104</c:v>
                </c:pt>
                <c:pt idx="4">
                  <c:v>102.50346</c:v>
                </c:pt>
                <c:pt idx="5">
                  <c:v>102.49642</c:v>
                </c:pt>
                <c:pt idx="6">
                  <c:v>102.51126</c:v>
                </c:pt>
                <c:pt idx="7">
                  <c:v>102.50948</c:v>
                </c:pt>
                <c:pt idx="8">
                  <c:v>102.46633</c:v>
                </c:pt>
                <c:pt idx="9">
                  <c:v>102.48053</c:v>
                </c:pt>
                <c:pt idx="10">
                  <c:v>102.45329</c:v>
                </c:pt>
                <c:pt idx="11">
                  <c:v>102.49031</c:v>
                </c:pt>
                <c:pt idx="12">
                  <c:v>102.45016</c:v>
                </c:pt>
                <c:pt idx="13">
                  <c:v>102.4538</c:v>
                </c:pt>
                <c:pt idx="14">
                  <c:v>102.44587</c:v>
                </c:pt>
                <c:pt idx="15">
                  <c:v>102.49688</c:v>
                </c:pt>
                <c:pt idx="16">
                  <c:v>102.43584</c:v>
                </c:pt>
                <c:pt idx="17">
                  <c:v>102.47726</c:v>
                </c:pt>
                <c:pt idx="18">
                  <c:v>102.49614</c:v>
                </c:pt>
                <c:pt idx="19">
                  <c:v>102.5158</c:v>
                </c:pt>
                <c:pt idx="20">
                  <c:v>102.46534</c:v>
                </c:pt>
                <c:pt idx="21">
                  <c:v>102.44819</c:v>
                </c:pt>
                <c:pt idx="22">
                  <c:v>102.44891</c:v>
                </c:pt>
                <c:pt idx="23">
                  <c:v>102.49113</c:v>
                </c:pt>
                <c:pt idx="24">
                  <c:v>102.49264</c:v>
                </c:pt>
                <c:pt idx="25">
                  <c:v>102.49596</c:v>
                </c:pt>
                <c:pt idx="26">
                  <c:v>102.46521</c:v>
                </c:pt>
                <c:pt idx="27">
                  <c:v>102.52454</c:v>
                </c:pt>
                <c:pt idx="28">
                  <c:v>102.44268</c:v>
                </c:pt>
                <c:pt idx="29">
                  <c:v>102.45049</c:v>
                </c:pt>
                <c:pt idx="30">
                  <c:v>102.44743</c:v>
                </c:pt>
                <c:pt idx="31">
                  <c:v>102.4495</c:v>
                </c:pt>
                <c:pt idx="32">
                  <c:v>102.4423</c:v>
                </c:pt>
                <c:pt idx="33">
                  <c:v>102.48729</c:v>
                </c:pt>
                <c:pt idx="34">
                  <c:v>102.50163</c:v>
                </c:pt>
                <c:pt idx="35">
                  <c:v>102.50165</c:v>
                </c:pt>
                <c:pt idx="36">
                  <c:v>102.45216</c:v>
                </c:pt>
              </c:numCache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5878354"/>
        <c:crosses val="autoZero"/>
        <c:crossBetween val="midCat"/>
        <c:dispUnits/>
      </c:val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416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7'!$B$2:$B$38</c:f>
              <c:strCache/>
            </c:strRef>
          </c:cat>
          <c:val>
            <c:numRef>
              <c:f>'TB 7'!$C$2:$C$38</c:f>
              <c:numCache/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auto val="1"/>
        <c:lblOffset val="100"/>
        <c:tickLblSkip val="3"/>
        <c:noMultiLvlLbl val="0"/>
      </c:cat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868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7'!$B$2:$B$38</c:f>
              <c:strCache/>
            </c:strRef>
          </c:cat>
          <c:val>
            <c:numRef>
              <c:f>'TB 7'!$D$2:$D$38</c:f>
              <c:numCache/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24486"/>
        <c:crosses val="autoZero"/>
        <c:auto val="1"/>
        <c:lblOffset val="100"/>
        <c:tickLblSkip val="3"/>
        <c:noMultiLvlLbl val="0"/>
      </c:catAx>
      <c:valAx>
        <c:axId val="2492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2595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7'!$C$2:$C$38</c:f>
              <c:numCache/>
            </c:numRef>
          </c:xVal>
          <c:yVal>
            <c:numRef>
              <c:f>'TB 7'!$D$2:$D$38</c:f>
              <c:numCache/>
            </c:numRef>
          </c:yVal>
          <c:smooth val="0"/>
        </c:ser>
        <c:axId val="22993783"/>
        <c:axId val="5617456"/>
      </c:scatterChart>
      <c:val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617456"/>
        <c:crosses val="autoZero"/>
        <c:crossBetween val="midCat"/>
        <c:dispUnits/>
      </c:valAx>
      <c:valAx>
        <c:axId val="561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2993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8'!$B$2:$B$38</c:f>
              <c:strCache/>
            </c:strRef>
          </c:cat>
          <c:val>
            <c:numRef>
              <c:f>'TB 8'!$C$2:$C$38</c:f>
              <c:numCache/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0762"/>
        <c:crosses val="autoZero"/>
        <c:auto val="1"/>
        <c:lblOffset val="100"/>
        <c:tickLblSkip val="3"/>
        <c:noMultiLvlLbl val="0"/>
      </c:catAx>
      <c:valAx>
        <c:axId val="5236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055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8'!$D$1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8'!$B$2:$B$38</c:f>
              <c:strCache/>
            </c:strRef>
          </c:cat>
          <c:val>
            <c:numRef>
              <c:f>'TB 8'!$D$2:$D$38</c:f>
              <c:numCache/>
            </c:numRef>
          </c:val>
          <c:smooth val="0"/>
        </c:ser>
        <c:marker val="1"/>
        <c:axId val="1484811"/>
        <c:axId val="13363300"/>
      </c:lineChart>
      <c:cat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auto val="1"/>
        <c:lblOffset val="100"/>
        <c:tickLblSkip val="3"/>
        <c:noMultiLvlLbl val="0"/>
      </c:catAx>
      <c:valAx>
        <c:axId val="1336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48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8'!$C$2:$C$38</c:f>
              <c:numCache/>
            </c:numRef>
          </c:xVal>
          <c:yVal>
            <c:numRef>
              <c:f>'TB 8'!$D$2:$D$38</c:f>
              <c:numCache/>
            </c:numRef>
          </c:yVal>
          <c:smooth val="0"/>
        </c:ser>
        <c:axId val="53160837"/>
        <c:axId val="8685486"/>
      </c:scatterChart>
      <c:valAx>
        <c:axId val="5316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8685486"/>
        <c:crosses val="autoZero"/>
        <c:crossBetween val="midCat"/>
        <c:dispUnits/>
      </c:valAx>
      <c:valAx>
        <c:axId val="868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160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X'!$C$2:$C$38</c:f>
              <c:numCache/>
            </c:numRef>
          </c:xVal>
          <c:yVal>
            <c:numRef>
              <c:f>'TB Y VALS VS WC POS X'!$G$2:$G$38</c:f>
              <c:numCache/>
            </c:numRef>
          </c:yVal>
          <c:smooth val="0"/>
        </c:ser>
        <c:axId val="11060511"/>
        <c:axId val="32435736"/>
      </c:scatterChart>
      <c:valAx>
        <c:axId val="11060511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2435736"/>
        <c:crosses val="autoZero"/>
        <c:crossBetween val="midCat"/>
        <c:dispUnits/>
      </c:valAx>
      <c:valAx>
        <c:axId val="324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10605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X'!$D$2:$D$38</c:f>
              <c:numCache/>
            </c:numRef>
          </c:xVal>
          <c:yVal>
            <c:numRef>
              <c:f>'TB Y VALS VS WC POS X'!$G$2:$G$38</c:f>
              <c:numCache/>
            </c:numRef>
          </c:yVal>
          <c:smooth val="0"/>
        </c:ser>
        <c:axId val="23486169"/>
        <c:axId val="10048930"/>
      </c:scatterChart>
      <c:valAx>
        <c:axId val="23486169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crossBetween val="midCat"/>
        <c:dispUnits/>
      </c:valAx>
      <c:valAx>
        <c:axId val="10048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3486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X'!$E$2:$E$38</c:f>
              <c:numCache/>
            </c:numRef>
          </c:xVal>
          <c:yVal>
            <c:numRef>
              <c:f>'TB Y VALS VS WC POS X'!$G$2:$G$38</c:f>
              <c:numCache/>
            </c:numRef>
          </c:yVal>
          <c:smooth val="0"/>
        </c:ser>
        <c:axId val="23331507"/>
        <c:axId val="8656972"/>
      </c:scatterChart>
      <c:valAx>
        <c:axId val="23331507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crossBetween val="midCat"/>
        <c:dispUnits/>
      </c:valAx>
      <c:valAx>
        <c:axId val="865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3331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Positions'!$D$1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Positions'!$B$2:$B$38</c:f>
              <c:strCache/>
            </c:strRef>
          </c:cat>
          <c:val>
            <c:numRef>
              <c:f>'Card Positions'!$D$2:$D$38</c:f>
              <c:numCache/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1"/>
        <c:lblOffset val="100"/>
        <c:tickLblSkip val="3"/>
        <c:noMultiLvlLbl val="0"/>
      </c:cat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392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X'!$F$2:$F$38</c:f>
              <c:numCache/>
            </c:numRef>
          </c:xVal>
          <c:yVal>
            <c:numRef>
              <c:f>'TB Y VALS VS WC POS X'!$G$2:$G$38</c:f>
              <c:numCache/>
            </c:numRef>
          </c:yVal>
          <c:smooth val="0"/>
        </c:ser>
        <c:axId val="10803885"/>
        <c:axId val="30126102"/>
      </c:scatterChart>
      <c:valAx>
        <c:axId val="10803885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crossBetween val="midCat"/>
        <c:dispUnits/>
      </c:valAx>
      <c:valAx>
        <c:axId val="3012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0803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Positions'!$B$2:$B$38</c:f>
              <c:strCache/>
            </c:strRef>
          </c:cat>
          <c:val>
            <c:numRef>
              <c:f>'Card Positions'!$E$2:$E$38</c:f>
              <c:numCache/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1"/>
        <c:lblOffset val="100"/>
        <c:tickLblSkip val="3"/>
        <c:noMultiLvlLbl val="0"/>
      </c:catAx>
      <c:valAx>
        <c:axId val="16336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401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Wirecard XY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Y-INTPT CARD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'Card Positions'!$D$2:$D$38</c:f>
              <c:numCache/>
            </c:numRef>
          </c:xVal>
          <c:yVal>
            <c:numRef>
              <c:f>'Card Positions'!$E$2:$E$38</c:f>
              <c:numCache/>
            </c:numRef>
          </c:yVal>
          <c:smooth val="0"/>
        </c:ser>
        <c:axId val="12806669"/>
        <c:axId val="48151158"/>
      </c:scatterChart>
      <c:val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8151158"/>
        <c:crosses val="autoZero"/>
        <c:crossBetween val="midCat"/>
        <c:dispUnits/>
      </c:val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2806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325"/>
          <c:w val="0.92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5'!$B$2:$B$38</c:f>
              <c:strCache/>
            </c:strRef>
          </c:cat>
          <c:val>
            <c:numRef>
              <c:f>'TB 5'!$C$2:$C$38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tickLblSkip val="3"/>
        <c:noMultiLvlLbl val="0"/>
      </c:cat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0707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5'!$B$2:$B$38</c:f>
              <c:strCache/>
            </c:strRef>
          </c:cat>
          <c:val>
            <c:numRef>
              <c:f>'TB 5'!$D$2:$D$38</c:f>
              <c:numCache/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auto val="1"/>
        <c:lblOffset val="100"/>
        <c:tickLblSkip val="3"/>
        <c:noMultiLvlLbl val="0"/>
      </c:cat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25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5'!$C$2:$C$38</c:f>
              <c:numCache/>
            </c:numRef>
          </c:xVal>
          <c:yVal>
            <c:numRef>
              <c:f>'TB 5'!$D$2:$D$38</c:f>
              <c:numCache/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7366676"/>
        <c:crosses val="autoZero"/>
        <c:crossBetween val="midCat"/>
        <c:dispUnits/>
      </c:val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9386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6'!$B$2:$B$38</c:f>
              <c:strCache>
                <c:ptCount val="37"/>
                <c:pt idx="0">
                  <c:v>0.6201388888888889</c:v>
                </c:pt>
                <c:pt idx="1">
                  <c:v>0.6243055555555556</c:v>
                </c:pt>
                <c:pt idx="2">
                  <c:v>0.6291666666666667</c:v>
                </c:pt>
                <c:pt idx="3">
                  <c:v>0.6333333333333333</c:v>
                </c:pt>
                <c:pt idx="4">
                  <c:v>0.6381944444444444</c:v>
                </c:pt>
                <c:pt idx="5">
                  <c:v>0.642361111111111</c:v>
                </c:pt>
                <c:pt idx="6">
                  <c:v>0.6472222222222223</c:v>
                </c:pt>
                <c:pt idx="7">
                  <c:v>0.6520833333333333</c:v>
                </c:pt>
                <c:pt idx="8">
                  <c:v>0.65625</c:v>
                </c:pt>
                <c:pt idx="9">
                  <c:v>0.6611111111111111</c:v>
                </c:pt>
                <c:pt idx="10">
                  <c:v>0.6659722222222222</c:v>
                </c:pt>
                <c:pt idx="11">
                  <c:v>0.6701388888888888</c:v>
                </c:pt>
                <c:pt idx="12">
                  <c:v>0.6743055555555556</c:v>
                </c:pt>
                <c:pt idx="13">
                  <c:v>0.6784722222222223</c:v>
                </c:pt>
                <c:pt idx="14">
                  <c:v>0.6826388888888889</c:v>
                </c:pt>
                <c:pt idx="15">
                  <c:v>0.6881944444444444</c:v>
                </c:pt>
                <c:pt idx="16">
                  <c:v>0.6930555555555555</c:v>
                </c:pt>
                <c:pt idx="17">
                  <c:v>0.6986111111111111</c:v>
                </c:pt>
                <c:pt idx="18">
                  <c:v>0.7034722222222222</c:v>
                </c:pt>
                <c:pt idx="19">
                  <c:v>0.7083333333333334</c:v>
                </c:pt>
                <c:pt idx="20">
                  <c:v>0.7138888888888889</c:v>
                </c:pt>
                <c:pt idx="21">
                  <c:v>0.31666666666666665</c:v>
                </c:pt>
                <c:pt idx="22">
                  <c:v>0.32430555555555557</c:v>
                </c:pt>
                <c:pt idx="23">
                  <c:v>0.3298611111111111</c:v>
                </c:pt>
                <c:pt idx="24">
                  <c:v>0.3347222222222222</c:v>
                </c:pt>
                <c:pt idx="25">
                  <c:v>0.33958333333333335</c:v>
                </c:pt>
                <c:pt idx="26">
                  <c:v>0.3444444444444445</c:v>
                </c:pt>
                <c:pt idx="27">
                  <c:v>0.3527777777777778</c:v>
                </c:pt>
                <c:pt idx="28">
                  <c:v>0.36944444444444446</c:v>
                </c:pt>
                <c:pt idx="29">
                  <c:v>0.3743055555555555</c:v>
                </c:pt>
                <c:pt idx="30">
                  <c:v>0.37986111111111115</c:v>
                </c:pt>
                <c:pt idx="31">
                  <c:v>0.3861111111111111</c:v>
                </c:pt>
                <c:pt idx="32">
                  <c:v>0.3909722222222222</c:v>
                </c:pt>
                <c:pt idx="33">
                  <c:v>0.3965277777777778</c:v>
                </c:pt>
                <c:pt idx="34">
                  <c:v>0.40069444444444446</c:v>
                </c:pt>
                <c:pt idx="35">
                  <c:v>0.4055555555555555</c:v>
                </c:pt>
                <c:pt idx="36">
                  <c:v>0.4361111111111111</c:v>
                </c:pt>
              </c:strCache>
            </c:strRef>
          </c:cat>
          <c:val>
            <c:numRef>
              <c:f>'TB 6'!$C$2:$C$38</c:f>
              <c:numCache>
                <c:ptCount val="37"/>
                <c:pt idx="0">
                  <c:v>-94.63376</c:v>
                </c:pt>
                <c:pt idx="1">
                  <c:v>-94.64313</c:v>
                </c:pt>
                <c:pt idx="2">
                  <c:v>-94.62352</c:v>
                </c:pt>
                <c:pt idx="3">
                  <c:v>-94.63914</c:v>
                </c:pt>
                <c:pt idx="4">
                  <c:v>-94.64363</c:v>
                </c:pt>
                <c:pt idx="5">
                  <c:v>-94.64124</c:v>
                </c:pt>
                <c:pt idx="6">
                  <c:v>-94.64657</c:v>
                </c:pt>
                <c:pt idx="7">
                  <c:v>-94.64563</c:v>
                </c:pt>
                <c:pt idx="8">
                  <c:v>-94.6303</c:v>
                </c:pt>
                <c:pt idx="9">
                  <c:v>-94.63527</c:v>
                </c:pt>
                <c:pt idx="10">
                  <c:v>-94.62548</c:v>
                </c:pt>
                <c:pt idx="11">
                  <c:v>-94.63879</c:v>
                </c:pt>
                <c:pt idx="12">
                  <c:v>-94.62392</c:v>
                </c:pt>
                <c:pt idx="13">
                  <c:v>-94.62567</c:v>
                </c:pt>
                <c:pt idx="14">
                  <c:v>-94.62268</c:v>
                </c:pt>
                <c:pt idx="15">
                  <c:v>-94.64057</c:v>
                </c:pt>
                <c:pt idx="16">
                  <c:v>-94.61818</c:v>
                </c:pt>
                <c:pt idx="17">
                  <c:v>-94.63405</c:v>
                </c:pt>
                <c:pt idx="18">
                  <c:v>-94.64043</c:v>
                </c:pt>
                <c:pt idx="19">
                  <c:v>-94.64786</c:v>
                </c:pt>
                <c:pt idx="20">
                  <c:v>-94.62959</c:v>
                </c:pt>
                <c:pt idx="21">
                  <c:v>-94.62602</c:v>
                </c:pt>
                <c:pt idx="22">
                  <c:v>-94.6259</c:v>
                </c:pt>
                <c:pt idx="23">
                  <c:v>-94.641</c:v>
                </c:pt>
                <c:pt idx="24">
                  <c:v>-94.64123</c:v>
                </c:pt>
                <c:pt idx="25">
                  <c:v>-94.64215</c:v>
                </c:pt>
                <c:pt idx="26">
                  <c:v>-94.63149</c:v>
                </c:pt>
                <c:pt idx="27">
                  <c:v>-94.65284</c:v>
                </c:pt>
                <c:pt idx="28">
                  <c:v>-94.62396</c:v>
                </c:pt>
                <c:pt idx="29">
                  <c:v>-94.62708</c:v>
                </c:pt>
                <c:pt idx="30">
                  <c:v>-94.62512</c:v>
                </c:pt>
                <c:pt idx="31">
                  <c:v>-94.62593</c:v>
                </c:pt>
                <c:pt idx="32">
                  <c:v>-94.6233</c:v>
                </c:pt>
                <c:pt idx="33">
                  <c:v>-94.63943</c:v>
                </c:pt>
                <c:pt idx="34">
                  <c:v>-94.6445</c:v>
                </c:pt>
                <c:pt idx="35">
                  <c:v>-94.6441</c:v>
                </c:pt>
                <c:pt idx="36">
                  <c:v>-94.63026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3486"/>
        <c:crosses val="autoZero"/>
        <c:auto val="1"/>
        <c:lblOffset val="100"/>
        <c:tickLblSkip val="3"/>
        <c:noMultiLvlLbl val="0"/>
      </c:cat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2082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6'!$B$2:$B$38</c:f>
              <c:strCache>
                <c:ptCount val="37"/>
                <c:pt idx="0">
                  <c:v>0.6201388888888889</c:v>
                </c:pt>
                <c:pt idx="1">
                  <c:v>0.6243055555555556</c:v>
                </c:pt>
                <c:pt idx="2">
                  <c:v>0.6291666666666667</c:v>
                </c:pt>
                <c:pt idx="3">
                  <c:v>0.6333333333333333</c:v>
                </c:pt>
                <c:pt idx="4">
                  <c:v>0.6381944444444444</c:v>
                </c:pt>
                <c:pt idx="5">
                  <c:v>0.642361111111111</c:v>
                </c:pt>
                <c:pt idx="6">
                  <c:v>0.6472222222222223</c:v>
                </c:pt>
                <c:pt idx="7">
                  <c:v>0.6520833333333333</c:v>
                </c:pt>
                <c:pt idx="8">
                  <c:v>0.65625</c:v>
                </c:pt>
                <c:pt idx="9">
                  <c:v>0.6611111111111111</c:v>
                </c:pt>
                <c:pt idx="10">
                  <c:v>0.6659722222222222</c:v>
                </c:pt>
                <c:pt idx="11">
                  <c:v>0.6701388888888888</c:v>
                </c:pt>
                <c:pt idx="12">
                  <c:v>0.6743055555555556</c:v>
                </c:pt>
                <c:pt idx="13">
                  <c:v>0.6784722222222223</c:v>
                </c:pt>
                <c:pt idx="14">
                  <c:v>0.6826388888888889</c:v>
                </c:pt>
                <c:pt idx="15">
                  <c:v>0.6881944444444444</c:v>
                </c:pt>
                <c:pt idx="16">
                  <c:v>0.6930555555555555</c:v>
                </c:pt>
                <c:pt idx="17">
                  <c:v>0.6986111111111111</c:v>
                </c:pt>
                <c:pt idx="18">
                  <c:v>0.7034722222222222</c:v>
                </c:pt>
                <c:pt idx="19">
                  <c:v>0.7083333333333334</c:v>
                </c:pt>
                <c:pt idx="20">
                  <c:v>0.7138888888888889</c:v>
                </c:pt>
                <c:pt idx="21">
                  <c:v>0.31666666666666665</c:v>
                </c:pt>
                <c:pt idx="22">
                  <c:v>0.32430555555555557</c:v>
                </c:pt>
                <c:pt idx="23">
                  <c:v>0.3298611111111111</c:v>
                </c:pt>
                <c:pt idx="24">
                  <c:v>0.3347222222222222</c:v>
                </c:pt>
                <c:pt idx="25">
                  <c:v>0.33958333333333335</c:v>
                </c:pt>
                <c:pt idx="26">
                  <c:v>0.3444444444444445</c:v>
                </c:pt>
                <c:pt idx="27">
                  <c:v>0.3527777777777778</c:v>
                </c:pt>
                <c:pt idx="28">
                  <c:v>0.36944444444444446</c:v>
                </c:pt>
                <c:pt idx="29">
                  <c:v>0.3743055555555555</c:v>
                </c:pt>
                <c:pt idx="30">
                  <c:v>0.37986111111111115</c:v>
                </c:pt>
                <c:pt idx="31">
                  <c:v>0.3861111111111111</c:v>
                </c:pt>
                <c:pt idx="32">
                  <c:v>0.3909722222222222</c:v>
                </c:pt>
                <c:pt idx="33">
                  <c:v>0.3965277777777778</c:v>
                </c:pt>
                <c:pt idx="34">
                  <c:v>0.40069444444444446</c:v>
                </c:pt>
                <c:pt idx="35">
                  <c:v>0.4055555555555555</c:v>
                </c:pt>
                <c:pt idx="36">
                  <c:v>0.4361111111111111</c:v>
                </c:pt>
              </c:strCache>
            </c:strRef>
          </c:cat>
          <c:val>
            <c:numRef>
              <c:f>'TB 6'!$D$2:$D$38</c:f>
              <c:numCache>
                <c:ptCount val="37"/>
                <c:pt idx="0">
                  <c:v>102.47585</c:v>
                </c:pt>
                <c:pt idx="1">
                  <c:v>102.50108</c:v>
                </c:pt>
                <c:pt idx="2">
                  <c:v>102.44659</c:v>
                </c:pt>
                <c:pt idx="3">
                  <c:v>102.49104</c:v>
                </c:pt>
                <c:pt idx="4">
                  <c:v>102.50346</c:v>
                </c:pt>
                <c:pt idx="5">
                  <c:v>102.49642</c:v>
                </c:pt>
                <c:pt idx="6">
                  <c:v>102.51126</c:v>
                </c:pt>
                <c:pt idx="7">
                  <c:v>102.50948</c:v>
                </c:pt>
                <c:pt idx="8">
                  <c:v>102.46633</c:v>
                </c:pt>
                <c:pt idx="9">
                  <c:v>102.48053</c:v>
                </c:pt>
                <c:pt idx="10">
                  <c:v>102.45329</c:v>
                </c:pt>
                <c:pt idx="11">
                  <c:v>102.49031</c:v>
                </c:pt>
                <c:pt idx="12">
                  <c:v>102.45016</c:v>
                </c:pt>
                <c:pt idx="13">
                  <c:v>102.4538</c:v>
                </c:pt>
                <c:pt idx="14">
                  <c:v>102.44587</c:v>
                </c:pt>
                <c:pt idx="15">
                  <c:v>102.49688</c:v>
                </c:pt>
                <c:pt idx="16">
                  <c:v>102.43584</c:v>
                </c:pt>
                <c:pt idx="17">
                  <c:v>102.47726</c:v>
                </c:pt>
                <c:pt idx="18">
                  <c:v>102.49614</c:v>
                </c:pt>
                <c:pt idx="19">
                  <c:v>102.5158</c:v>
                </c:pt>
                <c:pt idx="20">
                  <c:v>102.46534</c:v>
                </c:pt>
                <c:pt idx="21">
                  <c:v>102.44819</c:v>
                </c:pt>
                <c:pt idx="22">
                  <c:v>102.44891</c:v>
                </c:pt>
                <c:pt idx="23">
                  <c:v>102.49113</c:v>
                </c:pt>
                <c:pt idx="24">
                  <c:v>102.49264</c:v>
                </c:pt>
                <c:pt idx="25">
                  <c:v>102.49596</c:v>
                </c:pt>
                <c:pt idx="26">
                  <c:v>102.46521</c:v>
                </c:pt>
                <c:pt idx="27">
                  <c:v>102.52454</c:v>
                </c:pt>
                <c:pt idx="28">
                  <c:v>102.44268</c:v>
                </c:pt>
                <c:pt idx="29">
                  <c:v>102.45049</c:v>
                </c:pt>
                <c:pt idx="30">
                  <c:v>102.44743</c:v>
                </c:pt>
                <c:pt idx="31">
                  <c:v>102.4495</c:v>
                </c:pt>
                <c:pt idx="32">
                  <c:v>102.4423</c:v>
                </c:pt>
                <c:pt idx="33">
                  <c:v>102.48729</c:v>
                </c:pt>
                <c:pt idx="34">
                  <c:v>102.50163</c:v>
                </c:pt>
                <c:pt idx="35">
                  <c:v>102.50165</c:v>
                </c:pt>
                <c:pt idx="36">
                  <c:v>102.45216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848"/>
        <c:crosses val="autoZero"/>
        <c:auto val="1"/>
        <c:lblOffset val="100"/>
        <c:tickLblSkip val="3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3840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76200</xdr:rowOff>
    </xdr:from>
    <xdr:to>
      <xdr:col>13</xdr:col>
      <xdr:colOff>209550</xdr:colOff>
      <xdr:row>28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933450" y="561975"/>
          <a:ext cx="72009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28575</xdr:rowOff>
    </xdr:from>
    <xdr:to>
      <xdr:col>11</xdr:col>
      <xdr:colOff>266700</xdr:colOff>
      <xdr:row>25</xdr:row>
      <xdr:rowOff>95250</xdr:rowOff>
    </xdr:to>
    <xdr:grpSp>
      <xdr:nvGrpSpPr>
        <xdr:cNvPr id="2" name="Group 12"/>
        <xdr:cNvGrpSpPr>
          <a:grpSpLocks/>
        </xdr:cNvGrpSpPr>
      </xdr:nvGrpSpPr>
      <xdr:grpSpPr>
        <a:xfrm>
          <a:off x="1666875" y="1162050"/>
          <a:ext cx="5305425" cy="2981325"/>
          <a:chOff x="186" y="122"/>
          <a:chExt cx="557" cy="31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86" y="122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04" y="125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31" y="399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93" y="398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11</xdr:row>
      <xdr:rowOff>47625</xdr:rowOff>
    </xdr:from>
    <xdr:to>
      <xdr:col>8</xdr:col>
      <xdr:colOff>504825</xdr:colOff>
      <xdr:row>20</xdr:row>
      <xdr:rowOff>47625</xdr:rowOff>
    </xdr:to>
    <xdr:grpSp>
      <xdr:nvGrpSpPr>
        <xdr:cNvPr id="7" name="Group 11"/>
        <xdr:cNvGrpSpPr>
          <a:grpSpLocks/>
        </xdr:cNvGrpSpPr>
      </xdr:nvGrpSpPr>
      <xdr:grpSpPr>
        <a:xfrm>
          <a:off x="3629025" y="1828800"/>
          <a:ext cx="1752600" cy="1457325"/>
          <a:chOff x="380" y="192"/>
          <a:chExt cx="184" cy="153"/>
        </a:xfrm>
        <a:solidFill>
          <a:srgbClr val="FFFFFF"/>
        </a:solidFill>
      </xdr:grpSpPr>
      <xdr:sp>
        <xdr:nvSpPr>
          <xdr:cNvPr id="8" name="Oval 7"/>
          <xdr:cNvSpPr>
            <a:spLocks/>
          </xdr:cNvSpPr>
        </xdr:nvSpPr>
        <xdr:spPr>
          <a:xfrm>
            <a:off x="380" y="313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533" y="316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455" y="192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14</xdr:row>
      <xdr:rowOff>95250</xdr:rowOff>
    </xdr:from>
    <xdr:to>
      <xdr:col>8</xdr:col>
      <xdr:colOff>600075</xdr:colOff>
      <xdr:row>15</xdr:row>
      <xdr:rowOff>123825</xdr:rowOff>
    </xdr:to>
    <xdr:sp>
      <xdr:nvSpPr>
        <xdr:cNvPr id="11" name="Rectangle 10"/>
        <xdr:cNvSpPr>
          <a:spLocks/>
        </xdr:cNvSpPr>
      </xdr:nvSpPr>
      <xdr:spPr>
        <a:xfrm>
          <a:off x="3429000" y="2362200"/>
          <a:ext cx="2047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133350</xdr:rowOff>
    </xdr:from>
    <xdr:to>
      <xdr:col>3</xdr:col>
      <xdr:colOff>323850</xdr:colOff>
      <xdr:row>6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95425" y="78105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6</a:t>
          </a:r>
        </a:p>
      </xdr:txBody>
    </xdr:sp>
    <xdr:clientData/>
  </xdr:twoCellAnchor>
  <xdr:twoCellAnchor>
    <xdr:from>
      <xdr:col>10</xdr:col>
      <xdr:colOff>352425</xdr:colOff>
      <xdr:row>4</xdr:row>
      <xdr:rowOff>152400</xdr:rowOff>
    </xdr:from>
    <xdr:to>
      <xdr:col>11</xdr:col>
      <xdr:colOff>400050</xdr:colOff>
      <xdr:row>6</xdr:row>
      <xdr:rowOff>85725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448425" y="80010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5</a:t>
          </a:r>
        </a:p>
      </xdr:txBody>
    </xdr:sp>
    <xdr:clientData/>
  </xdr:twoCellAnchor>
  <xdr:twoCellAnchor>
    <xdr:from>
      <xdr:col>4</xdr:col>
      <xdr:colOff>457200</xdr:colOff>
      <xdr:row>26</xdr:row>
      <xdr:rowOff>66675</xdr:rowOff>
    </xdr:from>
    <xdr:to>
      <xdr:col>5</xdr:col>
      <xdr:colOff>504825</xdr:colOff>
      <xdr:row>28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895600" y="427672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7</a:t>
          </a:r>
        </a:p>
      </xdr:txBody>
    </xdr:sp>
    <xdr:clientData/>
  </xdr:twoCellAnchor>
  <xdr:twoCellAnchor>
    <xdr:from>
      <xdr:col>8</xdr:col>
      <xdr:colOff>571500</xdr:colOff>
      <xdr:row>26</xdr:row>
      <xdr:rowOff>85725</xdr:rowOff>
    </xdr:from>
    <xdr:to>
      <xdr:col>10</xdr:col>
      <xdr:colOff>9525</xdr:colOff>
      <xdr:row>28</xdr:row>
      <xdr:rowOff>19050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448300" y="429577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8</a:t>
          </a:r>
        </a:p>
      </xdr:txBody>
    </xdr:sp>
    <xdr:clientData/>
  </xdr:twoCellAnchor>
  <xdr:twoCellAnchor>
    <xdr:from>
      <xdr:col>9</xdr:col>
      <xdr:colOff>38100</xdr:colOff>
      <xdr:row>16</xdr:row>
      <xdr:rowOff>28575</xdr:rowOff>
    </xdr:from>
    <xdr:to>
      <xdr:col>11</xdr:col>
      <xdr:colOff>514350</xdr:colOff>
      <xdr:row>19</xdr:row>
      <xdr:rowOff>47625</xdr:rowOff>
    </xdr:to>
    <xdr:sp>
      <xdr:nvSpPr>
        <xdr:cNvPr id="16" name="Line 18"/>
        <xdr:cNvSpPr>
          <a:spLocks/>
        </xdr:cNvSpPr>
      </xdr:nvSpPr>
      <xdr:spPr>
        <a:xfrm flipV="1">
          <a:off x="5524500" y="261937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142875</xdr:rowOff>
    </xdr:from>
    <xdr:to>
      <xdr:col>13</xdr:col>
      <xdr:colOff>190500</xdr:colOff>
      <xdr:row>18</xdr:row>
      <xdr:rowOff>142875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258050" y="2409825"/>
          <a:ext cx="857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3X Spheres for Kinematic Stop</a:t>
          </a:r>
        </a:p>
      </xdr:txBody>
    </xdr:sp>
    <xdr:clientData/>
  </xdr:twoCellAnchor>
  <xdr:twoCellAnchor>
    <xdr:from>
      <xdr:col>3</xdr:col>
      <xdr:colOff>171450</xdr:colOff>
      <xdr:row>15</xdr:row>
      <xdr:rowOff>28575</xdr:rowOff>
    </xdr:from>
    <xdr:to>
      <xdr:col>5</xdr:col>
      <xdr:colOff>533400</xdr:colOff>
      <xdr:row>17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2000250" y="2457450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142875</xdr:colOff>
      <xdr:row>18</xdr:row>
      <xdr:rowOff>123825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314450" y="2667000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Wirecard</a:t>
          </a:r>
        </a:p>
      </xdr:txBody>
    </xdr:sp>
    <xdr:clientData/>
  </xdr:twoCellAnchor>
  <xdr:twoCellAnchor>
    <xdr:from>
      <xdr:col>7</xdr:col>
      <xdr:colOff>247650</xdr:colOff>
      <xdr:row>15</xdr:row>
      <xdr:rowOff>38100</xdr:rowOff>
    </xdr:from>
    <xdr:to>
      <xdr:col>7</xdr:col>
      <xdr:colOff>247650</xdr:colOff>
      <xdr:row>32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4514850" y="2466975"/>
          <a:ext cx="0" cy="2847975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28575</xdr:rowOff>
    </xdr:from>
    <xdr:to>
      <xdr:col>15</xdr:col>
      <xdr:colOff>76200</xdr:colOff>
      <xdr:row>15</xdr:row>
      <xdr:rowOff>28575</xdr:rowOff>
    </xdr:to>
    <xdr:sp>
      <xdr:nvSpPr>
        <xdr:cNvPr id="21" name="Line 23"/>
        <xdr:cNvSpPr>
          <a:spLocks/>
        </xdr:cNvSpPr>
      </xdr:nvSpPr>
      <xdr:spPr>
        <a:xfrm>
          <a:off x="4505325" y="2457450"/>
          <a:ext cx="47148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9525</xdr:rowOff>
    </xdr:from>
    <xdr:to>
      <xdr:col>7</xdr:col>
      <xdr:colOff>419100</xdr:colOff>
      <xdr:row>34</xdr:row>
      <xdr:rowOff>104775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324350" y="53530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+Z</a:t>
          </a:r>
        </a:p>
      </xdr:txBody>
    </xdr:sp>
    <xdr:clientData/>
  </xdr:twoCellAnchor>
  <xdr:twoCellAnchor>
    <xdr:from>
      <xdr:col>15</xdr:col>
      <xdr:colOff>142875</xdr:colOff>
      <xdr:row>14</xdr:row>
      <xdr:rowOff>66675</xdr:rowOff>
    </xdr:from>
    <xdr:to>
      <xdr:col>15</xdr:col>
      <xdr:colOff>466725</xdr:colOff>
      <xdr:row>16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9286875" y="233362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9525</xdr:rowOff>
    </xdr:from>
    <xdr:to>
      <xdr:col>18</xdr:col>
      <xdr:colOff>485775</xdr:colOff>
      <xdr:row>17</xdr:row>
      <xdr:rowOff>104775</xdr:rowOff>
    </xdr:to>
    <xdr:graphicFrame>
      <xdr:nvGraphicFramePr>
        <xdr:cNvPr id="1" name="Chart 10"/>
        <xdr:cNvGraphicFramePr/>
      </xdr:nvGraphicFramePr>
      <xdr:xfrm>
        <a:off x="6524625" y="9525"/>
        <a:ext cx="5924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41</xdr:row>
      <xdr:rowOff>85725</xdr:rowOff>
    </xdr:from>
    <xdr:to>
      <xdr:col>8</xdr:col>
      <xdr:colOff>438150</xdr:colOff>
      <xdr:row>60</xdr:row>
      <xdr:rowOff>133350</xdr:rowOff>
    </xdr:to>
    <xdr:graphicFrame>
      <xdr:nvGraphicFramePr>
        <xdr:cNvPr id="2" name="Chart 11"/>
        <xdr:cNvGraphicFramePr/>
      </xdr:nvGraphicFramePr>
      <xdr:xfrm>
        <a:off x="76200" y="8505825"/>
        <a:ext cx="61531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63</xdr:row>
      <xdr:rowOff>9525</xdr:rowOff>
    </xdr:from>
    <xdr:to>
      <xdr:col>8</xdr:col>
      <xdr:colOff>447675</xdr:colOff>
      <xdr:row>82</xdr:row>
      <xdr:rowOff>57150</xdr:rowOff>
    </xdr:to>
    <xdr:graphicFrame>
      <xdr:nvGraphicFramePr>
        <xdr:cNvPr id="3" name="Chart 12"/>
        <xdr:cNvGraphicFramePr/>
      </xdr:nvGraphicFramePr>
      <xdr:xfrm>
        <a:off x="66675" y="11991975"/>
        <a:ext cx="61722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</xdr:colOff>
      <xdr:row>20</xdr:row>
      <xdr:rowOff>38100</xdr:rowOff>
    </xdr:from>
    <xdr:to>
      <xdr:col>18</xdr:col>
      <xdr:colOff>485775</xdr:colOff>
      <xdr:row>38</xdr:row>
      <xdr:rowOff>104775</xdr:rowOff>
    </xdr:to>
    <xdr:graphicFrame>
      <xdr:nvGraphicFramePr>
        <xdr:cNvPr id="4" name="Chart 13"/>
        <xdr:cNvGraphicFramePr/>
      </xdr:nvGraphicFramePr>
      <xdr:xfrm>
        <a:off x="6505575" y="4219575"/>
        <a:ext cx="59436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9525</xdr:rowOff>
    </xdr:from>
    <xdr:to>
      <xdr:col>18</xdr:col>
      <xdr:colOff>485775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6581775" y="952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20</xdr:row>
      <xdr:rowOff>142875</xdr:rowOff>
    </xdr:from>
    <xdr:to>
      <xdr:col>18</xdr:col>
      <xdr:colOff>438150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534150" y="4143375"/>
        <a:ext cx="58674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43</xdr:row>
      <xdr:rowOff>0</xdr:rowOff>
    </xdr:from>
    <xdr:to>
      <xdr:col>7</xdr:col>
      <xdr:colOff>590550</xdr:colOff>
      <xdr:row>62</xdr:row>
      <xdr:rowOff>47625</xdr:rowOff>
    </xdr:to>
    <xdr:graphicFrame>
      <xdr:nvGraphicFramePr>
        <xdr:cNvPr id="3" name="Chart 3"/>
        <xdr:cNvGraphicFramePr/>
      </xdr:nvGraphicFramePr>
      <xdr:xfrm>
        <a:off x="66675" y="8562975"/>
        <a:ext cx="55721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18</xdr:col>
      <xdr:colOff>476250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6562725" y="19050"/>
        <a:ext cx="58769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20</xdr:row>
      <xdr:rowOff>142875</xdr:rowOff>
    </xdr:from>
    <xdr:to>
      <xdr:col>18</xdr:col>
      <xdr:colOff>485775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534150" y="4143375"/>
        <a:ext cx="59150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42</xdr:row>
      <xdr:rowOff>47625</xdr:rowOff>
    </xdr:from>
    <xdr:to>
      <xdr:col>8</xdr:col>
      <xdr:colOff>476250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38100" y="8448675"/>
        <a:ext cx="62293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47625</xdr:rowOff>
    </xdr:from>
    <xdr:to>
      <xdr:col>18</xdr:col>
      <xdr:colOff>495300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591300" y="4762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142875</xdr:rowOff>
    </xdr:from>
    <xdr:to>
      <xdr:col>18</xdr:col>
      <xdr:colOff>485775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562725" y="4143375"/>
        <a:ext cx="58864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42</xdr:row>
      <xdr:rowOff>47625</xdr:rowOff>
    </xdr:from>
    <xdr:to>
      <xdr:col>8</xdr:col>
      <xdr:colOff>514350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28575" y="8448675"/>
        <a:ext cx="62769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18</xdr:col>
      <xdr:colOff>476250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6543675" y="0"/>
        <a:ext cx="58959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20</xdr:row>
      <xdr:rowOff>95250</xdr:rowOff>
    </xdr:from>
    <xdr:to>
      <xdr:col>18</xdr:col>
      <xdr:colOff>457200</xdr:colOff>
      <xdr:row>38</xdr:row>
      <xdr:rowOff>161925</xdr:rowOff>
    </xdr:to>
    <xdr:graphicFrame>
      <xdr:nvGraphicFramePr>
        <xdr:cNvPr id="2" name="Chart 2"/>
        <xdr:cNvGraphicFramePr/>
      </xdr:nvGraphicFramePr>
      <xdr:xfrm>
        <a:off x="6572250" y="4095750"/>
        <a:ext cx="58483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85725</xdr:rowOff>
    </xdr:from>
    <xdr:to>
      <xdr:col>8</xdr:col>
      <xdr:colOff>476250</xdr:colOff>
      <xdr:row>61</xdr:row>
      <xdr:rowOff>133350</xdr:rowOff>
    </xdr:to>
    <xdr:graphicFrame>
      <xdr:nvGraphicFramePr>
        <xdr:cNvPr id="3" name="Chart 3"/>
        <xdr:cNvGraphicFramePr/>
      </xdr:nvGraphicFramePr>
      <xdr:xfrm>
        <a:off x="0" y="8486775"/>
        <a:ext cx="62674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66675</xdr:rowOff>
    </xdr:from>
    <xdr:to>
      <xdr:col>19</xdr:col>
      <xdr:colOff>142875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5962650" y="66675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24</xdr:row>
      <xdr:rowOff>152400</xdr:rowOff>
    </xdr:from>
    <xdr:to>
      <xdr:col>19</xdr:col>
      <xdr:colOff>257175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6067425" y="4038600"/>
        <a:ext cx="58959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48</xdr:row>
      <xdr:rowOff>28575</xdr:rowOff>
    </xdr:from>
    <xdr:to>
      <xdr:col>19</xdr:col>
      <xdr:colOff>409575</xdr:colOff>
      <xdr:row>71</xdr:row>
      <xdr:rowOff>0</xdr:rowOff>
    </xdr:to>
    <xdr:graphicFrame>
      <xdr:nvGraphicFramePr>
        <xdr:cNvPr id="3" name="Chart 4"/>
        <xdr:cNvGraphicFramePr/>
      </xdr:nvGraphicFramePr>
      <xdr:xfrm>
        <a:off x="6210300" y="7800975"/>
        <a:ext cx="59055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47</xdr:row>
      <xdr:rowOff>0</xdr:rowOff>
    </xdr:from>
    <xdr:to>
      <xdr:col>9</xdr:col>
      <xdr:colOff>457200</xdr:colOff>
      <xdr:row>69</xdr:row>
      <xdr:rowOff>133350</xdr:rowOff>
    </xdr:to>
    <xdr:graphicFrame>
      <xdr:nvGraphicFramePr>
        <xdr:cNvPr id="4" name="Chart 5"/>
        <xdr:cNvGraphicFramePr/>
      </xdr:nvGraphicFramePr>
      <xdr:xfrm>
        <a:off x="38100" y="7610475"/>
        <a:ext cx="60293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3">
      <selection activeCell="H37" sqref="H37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30">
      <c r="A1" s="3"/>
      <c r="B1" s="15" t="s">
        <v>13</v>
      </c>
      <c r="C1" s="4" t="s">
        <v>0</v>
      </c>
      <c r="D1" s="4" t="s">
        <v>8</v>
      </c>
      <c r="E1" s="5" t="s">
        <v>9</v>
      </c>
      <c r="F1" s="16" t="s">
        <v>14</v>
      </c>
      <c r="G1" s="2" t="s">
        <v>20</v>
      </c>
      <c r="H1" s="2" t="s">
        <v>21</v>
      </c>
      <c r="I1" s="2" t="s">
        <v>22</v>
      </c>
    </row>
    <row r="2" spans="1:9" ht="15.75">
      <c r="A2" s="6">
        <v>1</v>
      </c>
      <c r="B2" s="15">
        <v>0.6201388888888889</v>
      </c>
      <c r="C2" s="7">
        <v>0.02587</v>
      </c>
      <c r="D2" s="7">
        <v>-39.96302</v>
      </c>
      <c r="E2" s="8">
        <v>-94.86021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0.6243055555555556</v>
      </c>
      <c r="C3" s="7">
        <v>-0.0271</v>
      </c>
      <c r="D3" s="7">
        <v>-40.02301</v>
      </c>
      <c r="E3" s="8">
        <v>-94.85306</v>
      </c>
      <c r="F3" s="16">
        <v>39567</v>
      </c>
      <c r="G3" s="2">
        <f>($C$2-C3)</f>
        <v>0.05297</v>
      </c>
      <c r="H3" s="2">
        <f>($D$2-D3)</f>
        <v>0.0599899999999991</v>
      </c>
      <c r="I3" s="2">
        <f>($E$2-E3)</f>
        <v>-0.007149999999995771</v>
      </c>
    </row>
    <row r="4" spans="1:9" ht="15.75">
      <c r="A4" s="6">
        <v>3</v>
      </c>
      <c r="B4" s="15">
        <v>0.6291666666666667</v>
      </c>
      <c r="C4" s="7">
        <v>0.09317</v>
      </c>
      <c r="D4" s="7">
        <v>-39.89229</v>
      </c>
      <c r="E4" s="8">
        <v>-94.86869</v>
      </c>
      <c r="F4" s="16">
        <v>39567</v>
      </c>
      <c r="G4" s="2">
        <f aca="true" t="shared" si="0" ref="G4:G38">($C$2-C4)</f>
        <v>-0.0673</v>
      </c>
      <c r="H4" s="2">
        <f aca="true" t="shared" si="1" ref="H4:H38">($D$2-D4)</f>
        <v>-0.07072999999999752</v>
      </c>
      <c r="I4" s="2">
        <f aca="true" t="shared" si="2" ref="I4:I38">($E$2-E4)</f>
        <v>0.008480000000005816</v>
      </c>
    </row>
    <row r="5" spans="1:9" ht="15.75">
      <c r="A5" s="6">
        <v>4</v>
      </c>
      <c r="B5" s="15">
        <v>0.6333333333333333</v>
      </c>
      <c r="C5" s="7">
        <v>-0.00918</v>
      </c>
      <c r="D5" s="7">
        <v>-40.0021</v>
      </c>
      <c r="E5" s="8">
        <v>-94.85545</v>
      </c>
      <c r="F5" s="16">
        <v>39567</v>
      </c>
      <c r="G5" s="2">
        <f t="shared" si="0"/>
        <v>0.03505</v>
      </c>
      <c r="H5" s="2">
        <f t="shared" si="1"/>
        <v>0.03907999999999845</v>
      </c>
      <c r="I5" s="2">
        <f t="shared" si="2"/>
        <v>-0.0047599999999903275</v>
      </c>
    </row>
    <row r="6" spans="1:9" ht="15.75">
      <c r="A6" s="6">
        <v>5</v>
      </c>
      <c r="B6" s="15">
        <v>0.6381944444444444</v>
      </c>
      <c r="C6" s="7">
        <v>-0.03259</v>
      </c>
      <c r="D6" s="7">
        <v>-40.02938</v>
      </c>
      <c r="E6" s="8">
        <v>-94.8525</v>
      </c>
      <c r="F6" s="16">
        <v>39567</v>
      </c>
      <c r="G6" s="2">
        <f t="shared" si="0"/>
        <v>0.05846</v>
      </c>
      <c r="H6" s="2">
        <f t="shared" si="1"/>
        <v>0.06636000000000308</v>
      </c>
      <c r="I6" s="2">
        <f t="shared" si="2"/>
        <v>-0.007709999999988781</v>
      </c>
    </row>
    <row r="7" spans="1:9" ht="15.75">
      <c r="A7" s="6">
        <v>6</v>
      </c>
      <c r="B7" s="15">
        <v>0.642361111111111</v>
      </c>
      <c r="C7" s="7">
        <v>-0.01647</v>
      </c>
      <c r="D7" s="7">
        <v>-40.01158</v>
      </c>
      <c r="E7" s="8">
        <v>-94.85451</v>
      </c>
      <c r="F7" s="16">
        <v>39567</v>
      </c>
      <c r="G7" s="2">
        <f t="shared" si="0"/>
        <v>0.04234</v>
      </c>
      <c r="H7" s="2">
        <f t="shared" si="1"/>
        <v>0.048560000000001935</v>
      </c>
      <c r="I7" s="2">
        <f t="shared" si="2"/>
        <v>-0.005699999999990268</v>
      </c>
    </row>
    <row r="8" spans="1:9" ht="15.75">
      <c r="A8" s="6">
        <v>7</v>
      </c>
      <c r="B8" s="15">
        <v>0.6472222222222223</v>
      </c>
      <c r="C8" s="7">
        <v>-0.04783</v>
      </c>
      <c r="D8" s="7">
        <v>-40.04676</v>
      </c>
      <c r="E8" s="8">
        <v>-94.8501</v>
      </c>
      <c r="F8" s="16">
        <v>39567</v>
      </c>
      <c r="G8" s="2">
        <f t="shared" si="0"/>
        <v>0.0737</v>
      </c>
      <c r="H8" s="2">
        <f t="shared" si="1"/>
        <v>0.08373999999999882</v>
      </c>
      <c r="I8" s="2">
        <f t="shared" si="2"/>
        <v>-0.010109999999997399</v>
      </c>
    </row>
    <row r="9" spans="1:9" ht="15.75">
      <c r="A9" s="6">
        <v>8</v>
      </c>
      <c r="B9" s="15">
        <v>0.6520833333333333</v>
      </c>
      <c r="C9" s="7">
        <v>-0.0418</v>
      </c>
      <c r="D9" s="7">
        <v>-40.04041</v>
      </c>
      <c r="E9" s="8">
        <v>-94.84977</v>
      </c>
      <c r="F9" s="16">
        <v>39567</v>
      </c>
      <c r="G9" s="2">
        <f t="shared" si="0"/>
        <v>0.06767</v>
      </c>
      <c r="H9" s="2">
        <f t="shared" si="1"/>
        <v>0.07739000000000118</v>
      </c>
      <c r="I9" s="2">
        <f t="shared" si="2"/>
        <v>-0.010439999999988459</v>
      </c>
    </row>
    <row r="10" spans="1:9" ht="15.75">
      <c r="A10" s="6">
        <v>9</v>
      </c>
      <c r="B10" s="15">
        <v>0.65625</v>
      </c>
      <c r="C10" s="7">
        <v>0.05024</v>
      </c>
      <c r="D10" s="7">
        <v>-39.93711</v>
      </c>
      <c r="E10" s="8">
        <v>-94.86307</v>
      </c>
      <c r="F10" s="16">
        <v>39567</v>
      </c>
      <c r="G10" s="2">
        <f t="shared" si="0"/>
        <v>-0.02437</v>
      </c>
      <c r="H10" s="2">
        <f t="shared" si="1"/>
        <v>-0.025910000000003208</v>
      </c>
      <c r="I10" s="2">
        <f t="shared" si="2"/>
        <v>0.0028599999999983083</v>
      </c>
    </row>
    <row r="11" spans="1:9" ht="15.75">
      <c r="A11" s="6">
        <v>10</v>
      </c>
      <c r="B11" s="15">
        <v>0.6611111111111111</v>
      </c>
      <c r="C11" s="7">
        <v>0.01859</v>
      </c>
      <c r="D11" s="7">
        <v>-39.97226</v>
      </c>
      <c r="E11" s="8">
        <v>-94.85833</v>
      </c>
      <c r="F11" s="16">
        <v>39567</v>
      </c>
      <c r="G11" s="2">
        <f t="shared" si="0"/>
        <v>0.007280000000000002</v>
      </c>
      <c r="H11" s="2">
        <f t="shared" si="1"/>
        <v>0.00923999999999836</v>
      </c>
      <c r="I11" s="2">
        <f t="shared" si="2"/>
        <v>-0.0018799999999998818</v>
      </c>
    </row>
    <row r="12" spans="1:9" ht="15.75">
      <c r="A12" s="6">
        <v>11</v>
      </c>
      <c r="B12" s="15">
        <v>0.6659722222222222</v>
      </c>
      <c r="C12" s="7">
        <v>0.08073</v>
      </c>
      <c r="D12" s="7">
        <v>-39.90329</v>
      </c>
      <c r="E12" s="8">
        <v>-94.86647</v>
      </c>
      <c r="F12" s="16">
        <v>39567</v>
      </c>
      <c r="G12" s="2">
        <f t="shared" si="0"/>
        <v>-0.05485999999999999</v>
      </c>
      <c r="H12" s="2">
        <f t="shared" si="1"/>
        <v>-0.05973000000000184</v>
      </c>
      <c r="I12" s="2">
        <f t="shared" si="2"/>
        <v>0.006260000000011701</v>
      </c>
    </row>
    <row r="13" spans="1:9" ht="15.75">
      <c r="A13" s="6">
        <v>12</v>
      </c>
      <c r="B13" s="15">
        <v>0.6701388888888888</v>
      </c>
      <c r="C13" s="7">
        <v>-0.00068</v>
      </c>
      <c r="D13" s="7">
        <v>-39.99427</v>
      </c>
      <c r="E13" s="8">
        <v>-94.85557</v>
      </c>
      <c r="F13" s="16">
        <v>39567</v>
      </c>
      <c r="G13" s="2">
        <f t="shared" si="0"/>
        <v>0.02655</v>
      </c>
      <c r="H13" s="2">
        <f t="shared" si="1"/>
        <v>0.03125</v>
      </c>
      <c r="I13" s="2">
        <f t="shared" si="2"/>
        <v>-0.0046399999999948704</v>
      </c>
    </row>
    <row r="14" spans="1:9" ht="15.75">
      <c r="A14" s="6">
        <v>13</v>
      </c>
      <c r="B14" s="15">
        <v>0.6743055555555556</v>
      </c>
      <c r="C14" s="7">
        <v>0.0892</v>
      </c>
      <c r="D14" s="7">
        <v>-39.89618</v>
      </c>
      <c r="E14" s="8">
        <v>-94.86739</v>
      </c>
      <c r="F14" s="16">
        <v>39567</v>
      </c>
      <c r="G14" s="2">
        <f t="shared" si="0"/>
        <v>-0.06333</v>
      </c>
      <c r="H14" s="2">
        <f t="shared" si="1"/>
        <v>-0.06683999999999912</v>
      </c>
      <c r="I14" s="2">
        <f t="shared" si="2"/>
        <v>0.007180000000005293</v>
      </c>
    </row>
    <row r="15" spans="1:9" ht="15.75">
      <c r="A15" s="6">
        <v>14</v>
      </c>
      <c r="B15" s="15">
        <v>0.6784722222222223</v>
      </c>
      <c r="C15" s="7">
        <v>0.07843</v>
      </c>
      <c r="D15" s="7">
        <v>-39.90854</v>
      </c>
      <c r="E15" s="8">
        <v>-94.86445</v>
      </c>
      <c r="F15" s="16">
        <v>39567</v>
      </c>
      <c r="G15" s="2">
        <f t="shared" si="0"/>
        <v>-0.052559999999999996</v>
      </c>
      <c r="H15" s="2">
        <f t="shared" si="1"/>
        <v>-0.054479999999998086</v>
      </c>
      <c r="I15" s="2">
        <f t="shared" si="2"/>
        <v>0.0042400000000100135</v>
      </c>
    </row>
    <row r="16" spans="1:9" ht="15.75">
      <c r="A16" s="6">
        <v>15</v>
      </c>
      <c r="B16" s="15">
        <v>0.6826388888888889</v>
      </c>
      <c r="C16" s="7">
        <v>0.09397</v>
      </c>
      <c r="D16" s="7">
        <v>-39.8914</v>
      </c>
      <c r="E16" s="8">
        <v>-94.86819</v>
      </c>
      <c r="F16" s="16">
        <v>39567</v>
      </c>
      <c r="G16" s="2">
        <f t="shared" si="0"/>
        <v>-0.0681</v>
      </c>
      <c r="H16" s="2">
        <f t="shared" si="1"/>
        <v>-0.0716200000000029</v>
      </c>
      <c r="I16" s="2">
        <f t="shared" si="2"/>
        <v>0.007980000000003429</v>
      </c>
    </row>
    <row r="17" spans="1:9" ht="15.75">
      <c r="A17" s="6">
        <v>16</v>
      </c>
      <c r="B17" s="15">
        <v>0.6881944444444444</v>
      </c>
      <c r="C17" s="7">
        <v>-0.01884</v>
      </c>
      <c r="D17" s="7">
        <v>-40.01367</v>
      </c>
      <c r="E17" s="8">
        <v>-94.8532</v>
      </c>
      <c r="F17" s="16">
        <v>39567</v>
      </c>
      <c r="G17" s="2">
        <f t="shared" si="0"/>
        <v>0.04471</v>
      </c>
      <c r="H17" s="2">
        <f t="shared" si="1"/>
        <v>0.05064999999999742</v>
      </c>
      <c r="I17" s="2">
        <f t="shared" si="2"/>
        <v>-0.0070099999999939655</v>
      </c>
    </row>
    <row r="18" spans="1:9" ht="15.75">
      <c r="A18" s="6">
        <v>20</v>
      </c>
      <c r="B18" s="15">
        <v>0.6930555555555555</v>
      </c>
      <c r="C18" s="7">
        <v>0.11694</v>
      </c>
      <c r="D18" s="7">
        <v>-39.86586</v>
      </c>
      <c r="E18" s="8">
        <v>-94.87305</v>
      </c>
      <c r="F18" s="16">
        <v>39567</v>
      </c>
      <c r="G18" s="2">
        <f t="shared" si="0"/>
        <v>-0.09107</v>
      </c>
      <c r="H18" s="2">
        <f t="shared" si="1"/>
        <v>-0.09716000000000236</v>
      </c>
      <c r="I18" s="2">
        <f t="shared" si="2"/>
        <v>0.012840000000011287</v>
      </c>
    </row>
    <row r="19" spans="1:9" ht="15.75">
      <c r="A19" s="6">
        <v>25</v>
      </c>
      <c r="B19" s="15">
        <v>0.6986111111111111</v>
      </c>
      <c r="C19" s="7">
        <v>0.02602</v>
      </c>
      <c r="D19" s="7">
        <v>-39.96392</v>
      </c>
      <c r="E19" s="8">
        <v>-94.86051</v>
      </c>
      <c r="F19" s="16">
        <v>39567</v>
      </c>
      <c r="G19" s="2">
        <f t="shared" si="0"/>
        <v>-0.00015000000000000083</v>
      </c>
      <c r="H19" s="2">
        <f t="shared" si="1"/>
        <v>0.0009000000000014552</v>
      </c>
      <c r="I19" s="2">
        <f t="shared" si="2"/>
        <v>0.00030000000000995897</v>
      </c>
    </row>
    <row r="20" spans="1:9" ht="15.75">
      <c r="A20" s="6">
        <v>30</v>
      </c>
      <c r="B20" s="15">
        <v>0.7034722222222222</v>
      </c>
      <c r="C20" s="7">
        <v>-0.01241</v>
      </c>
      <c r="D20" s="7">
        <v>-40.00746</v>
      </c>
      <c r="E20" s="8">
        <v>-94.85511</v>
      </c>
      <c r="F20" s="16">
        <v>39567</v>
      </c>
      <c r="G20" s="2">
        <f t="shared" si="0"/>
        <v>0.03828</v>
      </c>
      <c r="H20" s="2">
        <f t="shared" si="1"/>
        <v>0.04444000000000159</v>
      </c>
      <c r="I20" s="2">
        <f t="shared" si="2"/>
        <v>-0.005099999999998772</v>
      </c>
    </row>
    <row r="21" spans="1:9" ht="15.75">
      <c r="A21" s="6">
        <v>35</v>
      </c>
      <c r="B21" s="15">
        <v>0.7083333333333334</v>
      </c>
      <c r="C21" s="7">
        <v>-0.05538</v>
      </c>
      <c r="D21" s="7">
        <v>-40.05511</v>
      </c>
      <c r="E21" s="8">
        <v>-94.84881</v>
      </c>
      <c r="F21" s="16">
        <v>39567</v>
      </c>
      <c r="G21" s="2">
        <f t="shared" si="0"/>
        <v>0.08125</v>
      </c>
      <c r="H21" s="2">
        <f t="shared" si="1"/>
        <v>0.0920899999999989</v>
      </c>
      <c r="I21" s="2">
        <f t="shared" si="2"/>
        <v>-0.011399999999994748</v>
      </c>
    </row>
    <row r="22" spans="1:9" ht="15.75">
      <c r="A22" s="6">
        <v>40</v>
      </c>
      <c r="B22" s="15">
        <v>0.7138888888888889</v>
      </c>
      <c r="C22" s="7">
        <v>0.05443</v>
      </c>
      <c r="D22" s="7">
        <v>-39.93326</v>
      </c>
      <c r="E22" s="8">
        <v>-94.86397</v>
      </c>
      <c r="F22" s="16">
        <v>39567</v>
      </c>
      <c r="G22" s="2">
        <f t="shared" si="0"/>
        <v>-0.02856</v>
      </c>
      <c r="H22" s="2">
        <f t="shared" si="1"/>
        <v>-0.029760000000003117</v>
      </c>
      <c r="I22" s="2">
        <f t="shared" si="2"/>
        <v>0.0037599999999997635</v>
      </c>
    </row>
    <row r="23" spans="1:9" ht="15.75">
      <c r="A23" s="6">
        <v>45</v>
      </c>
      <c r="B23" s="15">
        <v>0.31666666666666665</v>
      </c>
      <c r="C23" s="7">
        <v>0.08427</v>
      </c>
      <c r="D23" s="7">
        <v>-39.89936</v>
      </c>
      <c r="E23" s="8">
        <v>-94.86968</v>
      </c>
      <c r="F23" s="16">
        <v>39568</v>
      </c>
      <c r="G23" s="2">
        <f t="shared" si="0"/>
        <v>-0.058399999999999994</v>
      </c>
      <c r="H23" s="2">
        <f t="shared" si="1"/>
        <v>-0.06365999999999872</v>
      </c>
      <c r="I23" s="2">
        <f t="shared" si="2"/>
        <v>0.009470000000007417</v>
      </c>
    </row>
    <row r="24" spans="1:9" ht="15.75">
      <c r="A24" s="6">
        <v>50</v>
      </c>
      <c r="B24" s="15">
        <v>0.32430555555555557</v>
      </c>
      <c r="C24" s="7">
        <v>0.0859</v>
      </c>
      <c r="D24" s="7">
        <v>-39.89932</v>
      </c>
      <c r="E24" s="8">
        <v>-94.86861</v>
      </c>
      <c r="F24" s="16">
        <v>39568</v>
      </c>
      <c r="G24" s="2">
        <f t="shared" si="0"/>
        <v>-0.06003</v>
      </c>
      <c r="H24" s="2">
        <f t="shared" si="1"/>
        <v>-0.0636999999999972</v>
      </c>
      <c r="I24" s="2">
        <f t="shared" si="2"/>
        <v>0.008400000000008845</v>
      </c>
    </row>
    <row r="25" spans="1:9" ht="15.75">
      <c r="A25" s="6">
        <v>55</v>
      </c>
      <c r="B25" s="15">
        <v>0.3298611111111111</v>
      </c>
      <c r="C25" s="7">
        <v>-0.00611</v>
      </c>
      <c r="D25" s="7">
        <v>-40.00064</v>
      </c>
      <c r="E25" s="8">
        <v>-94.85728</v>
      </c>
      <c r="F25" s="16">
        <v>39568</v>
      </c>
      <c r="G25" s="2">
        <f t="shared" si="0"/>
        <v>0.03198</v>
      </c>
      <c r="H25" s="2">
        <f t="shared" si="1"/>
        <v>0.03761999999999688</v>
      </c>
      <c r="I25" s="2">
        <f t="shared" si="2"/>
        <v>-0.0029299999999921056</v>
      </c>
    </row>
    <row r="26" spans="1:9" ht="15.75">
      <c r="A26" s="6">
        <v>60</v>
      </c>
      <c r="B26" s="15">
        <v>0.3347222222222222</v>
      </c>
      <c r="C26" s="7">
        <v>-0.00657</v>
      </c>
      <c r="D26" s="7">
        <v>-40.00187</v>
      </c>
      <c r="E26" s="8">
        <v>-94.85737</v>
      </c>
      <c r="F26" s="16">
        <v>39568</v>
      </c>
      <c r="G26" s="2">
        <f t="shared" si="0"/>
        <v>0.032440000000000004</v>
      </c>
      <c r="H26" s="2">
        <f t="shared" si="1"/>
        <v>0.0388499999999965</v>
      </c>
      <c r="I26" s="2">
        <f t="shared" si="2"/>
        <v>-0.00283999999999196</v>
      </c>
    </row>
    <row r="27" spans="1:9" ht="15.75">
      <c r="A27" s="6">
        <v>65</v>
      </c>
      <c r="B27" s="15">
        <v>0.33958333333333335</v>
      </c>
      <c r="C27" s="7">
        <v>-0.01587</v>
      </c>
      <c r="D27" s="7">
        <v>-40.0113</v>
      </c>
      <c r="E27" s="8">
        <v>-94.85575</v>
      </c>
      <c r="F27" s="16">
        <v>39568</v>
      </c>
      <c r="G27" s="2">
        <f t="shared" si="0"/>
        <v>0.04174</v>
      </c>
      <c r="H27" s="2">
        <f t="shared" si="1"/>
        <v>0.048279999999998324</v>
      </c>
      <c r="I27" s="2">
        <f t="shared" si="2"/>
        <v>-0.004459999999994579</v>
      </c>
    </row>
    <row r="28" spans="1:9" ht="15.75">
      <c r="A28" s="6">
        <v>70</v>
      </c>
      <c r="B28" s="15">
        <v>0.3444444444444445</v>
      </c>
      <c r="C28" s="7">
        <v>0.05095</v>
      </c>
      <c r="D28" s="7">
        <v>-39.93755</v>
      </c>
      <c r="E28" s="8">
        <v>-94.86507</v>
      </c>
      <c r="F28" s="16">
        <v>39568</v>
      </c>
      <c r="G28" s="2">
        <f t="shared" si="0"/>
        <v>-0.02508</v>
      </c>
      <c r="H28" s="2">
        <f t="shared" si="1"/>
        <v>-0.02546999999999855</v>
      </c>
      <c r="I28" s="2">
        <f t="shared" si="2"/>
        <v>0.004860000000007858</v>
      </c>
    </row>
    <row r="29" spans="1:9" ht="15.75">
      <c r="A29" s="6">
        <v>75</v>
      </c>
      <c r="B29" s="15">
        <v>0.3527777777777778</v>
      </c>
      <c r="C29" s="7">
        <v>-0.07544</v>
      </c>
      <c r="D29" s="7">
        <v>-40.07912</v>
      </c>
      <c r="E29" s="8">
        <v>-94.84775</v>
      </c>
      <c r="F29" s="16">
        <v>39568</v>
      </c>
      <c r="G29" s="2">
        <f t="shared" si="0"/>
        <v>0.10131</v>
      </c>
      <c r="H29" s="2">
        <f t="shared" si="1"/>
        <v>0.11610000000000298</v>
      </c>
      <c r="I29" s="2">
        <f t="shared" si="2"/>
        <v>-0.012459999999990146</v>
      </c>
    </row>
    <row r="30" spans="1:9" ht="15.75">
      <c r="A30" s="6">
        <v>80</v>
      </c>
      <c r="B30" s="15">
        <v>0.36944444444444446</v>
      </c>
      <c r="C30" s="7">
        <v>0.09681</v>
      </c>
      <c r="D30" s="7">
        <v>-39.88784</v>
      </c>
      <c r="E30" s="8">
        <v>-94.87129</v>
      </c>
      <c r="F30" s="16">
        <v>39568</v>
      </c>
      <c r="G30" s="2">
        <f t="shared" si="0"/>
        <v>-0.07093999999999999</v>
      </c>
      <c r="H30" s="2">
        <f t="shared" si="1"/>
        <v>-0.07518000000000313</v>
      </c>
      <c r="I30" s="2">
        <f t="shared" si="2"/>
        <v>0.011080000000006862</v>
      </c>
    </row>
    <row r="31" spans="1:9" ht="15.75">
      <c r="A31" s="6">
        <v>85</v>
      </c>
      <c r="B31" s="15">
        <v>0.3743055555555555</v>
      </c>
      <c r="C31" s="7">
        <v>0.0792</v>
      </c>
      <c r="D31" s="7">
        <v>-39.90779</v>
      </c>
      <c r="E31" s="8">
        <v>-94.86756</v>
      </c>
      <c r="F31" s="16">
        <v>39568</v>
      </c>
      <c r="G31" s="2">
        <f t="shared" si="0"/>
        <v>-0.05333</v>
      </c>
      <c r="H31" s="2">
        <f t="shared" si="1"/>
        <v>-0.05523000000000167</v>
      </c>
      <c r="I31" s="2">
        <f t="shared" si="2"/>
        <v>0.00735000000000241</v>
      </c>
    </row>
    <row r="32" spans="1:9" ht="15.75">
      <c r="A32" s="6">
        <v>90</v>
      </c>
      <c r="B32" s="15">
        <v>0.37986111111111115</v>
      </c>
      <c r="C32" s="7">
        <v>0.08956</v>
      </c>
      <c r="D32" s="7">
        <v>-39.89534</v>
      </c>
      <c r="E32" s="8">
        <v>-94.86945</v>
      </c>
      <c r="F32" s="16">
        <v>39568</v>
      </c>
      <c r="G32" s="2">
        <f t="shared" si="0"/>
        <v>-0.06369</v>
      </c>
      <c r="H32" s="2">
        <f t="shared" si="1"/>
        <v>-0.06768000000000285</v>
      </c>
      <c r="I32" s="2">
        <f t="shared" si="2"/>
        <v>0.009240000000005466</v>
      </c>
    </row>
    <row r="33" spans="1:9" ht="15.75">
      <c r="A33" s="6">
        <v>95</v>
      </c>
      <c r="B33" s="15">
        <v>0.3861111111111111</v>
      </c>
      <c r="C33" s="7">
        <v>0.08408</v>
      </c>
      <c r="D33" s="7">
        <v>-39.90274</v>
      </c>
      <c r="E33" s="8">
        <v>-94.86786</v>
      </c>
      <c r="F33" s="16">
        <v>39568</v>
      </c>
      <c r="G33" s="2">
        <f t="shared" si="0"/>
        <v>-0.05821</v>
      </c>
      <c r="H33" s="2">
        <f t="shared" si="1"/>
        <v>-0.06027999999999878</v>
      </c>
      <c r="I33" s="2">
        <f t="shared" si="2"/>
        <v>0.007649999999998158</v>
      </c>
    </row>
    <row r="34" spans="1:9" ht="15.75">
      <c r="A34" s="6">
        <v>96</v>
      </c>
      <c r="B34" s="15">
        <v>0.3909722222222222</v>
      </c>
      <c r="C34" s="7">
        <v>0.0965</v>
      </c>
      <c r="D34" s="7">
        <v>-39.88883</v>
      </c>
      <c r="E34" s="8">
        <v>-94.87085</v>
      </c>
      <c r="F34" s="16">
        <v>39568</v>
      </c>
      <c r="G34" s="2">
        <f t="shared" si="0"/>
        <v>-0.07063</v>
      </c>
      <c r="H34" s="2">
        <f t="shared" si="1"/>
        <v>-0.07419000000000153</v>
      </c>
      <c r="I34" s="2">
        <f t="shared" si="2"/>
        <v>0.010640000000009309</v>
      </c>
    </row>
    <row r="35" spans="1:9" ht="15.75">
      <c r="A35" s="6">
        <v>97</v>
      </c>
      <c r="B35" s="15">
        <v>0.3965277777777778</v>
      </c>
      <c r="C35" s="7">
        <v>0.00057</v>
      </c>
      <c r="D35" s="7">
        <v>-39.936</v>
      </c>
      <c r="E35" s="8">
        <v>-94.85811</v>
      </c>
      <c r="F35" s="16">
        <v>39568</v>
      </c>
      <c r="G35" s="2">
        <f t="shared" si="0"/>
        <v>0.0253</v>
      </c>
      <c r="H35" s="2">
        <f t="shared" si="1"/>
        <v>-0.027020000000000266</v>
      </c>
      <c r="I35" s="2">
        <f t="shared" si="2"/>
        <v>-0.0020999999999986585</v>
      </c>
    </row>
    <row r="36" spans="1:9" ht="15.75">
      <c r="A36" s="6">
        <v>98</v>
      </c>
      <c r="B36" s="15">
        <v>0.40069444444444446</v>
      </c>
      <c r="C36" s="7">
        <v>-0.0274</v>
      </c>
      <c r="D36" s="7">
        <v>-40.02505</v>
      </c>
      <c r="E36" s="8">
        <v>-94.85343</v>
      </c>
      <c r="F36" s="16">
        <v>39568</v>
      </c>
      <c r="G36" s="2">
        <f t="shared" si="0"/>
        <v>0.05327</v>
      </c>
      <c r="H36" s="2">
        <f t="shared" si="1"/>
        <v>0.06203000000000003</v>
      </c>
      <c r="I36" s="2">
        <f t="shared" si="2"/>
        <v>-0.006779999999992015</v>
      </c>
    </row>
    <row r="37" spans="1:9" ht="15.75">
      <c r="A37" s="6">
        <v>99</v>
      </c>
      <c r="B37" s="15">
        <v>0.4055555555555555</v>
      </c>
      <c r="C37" s="7">
        <v>-0.02697</v>
      </c>
      <c r="D37" s="7">
        <v>-40.02487</v>
      </c>
      <c r="E37" s="8">
        <v>-94.85361</v>
      </c>
      <c r="F37" s="16">
        <v>39568</v>
      </c>
      <c r="G37" s="2">
        <f t="shared" si="0"/>
        <v>0.05284</v>
      </c>
      <c r="H37" s="2">
        <f t="shared" si="1"/>
        <v>0.06184999999999974</v>
      </c>
      <c r="I37" s="2">
        <f t="shared" si="2"/>
        <v>-0.006599999999991724</v>
      </c>
    </row>
    <row r="38" spans="1:9" ht="16.5" thickBot="1">
      <c r="A38" s="6">
        <v>100</v>
      </c>
      <c r="B38" s="15">
        <v>0.4361111111111111</v>
      </c>
      <c r="C38" s="7">
        <v>0.04895</v>
      </c>
      <c r="D38" s="7">
        <v>-39.93799</v>
      </c>
      <c r="E38" s="8">
        <v>-94.87648</v>
      </c>
      <c r="F38" s="16">
        <v>39568</v>
      </c>
      <c r="G38" s="2">
        <f t="shared" si="0"/>
        <v>-0.02308</v>
      </c>
      <c r="H38" s="2">
        <f t="shared" si="1"/>
        <v>-0.025030000000000996</v>
      </c>
      <c r="I38" s="2">
        <f t="shared" si="2"/>
        <v>0.01627000000000578</v>
      </c>
    </row>
    <row r="39" spans="1:9" ht="16.5" thickBot="1">
      <c r="A39" s="9" t="s">
        <v>10</v>
      </c>
      <c r="B39" s="17"/>
      <c r="C39" s="10">
        <f>AVERAGE(C2:C38)</f>
        <v>0.027668648648648646</v>
      </c>
      <c r="D39" s="10">
        <f>AVERAGE(D2:D38)</f>
        <v>-39.96179702702703</v>
      </c>
      <c r="E39" s="11">
        <f>AVERAGE(E2:E38)</f>
        <v>-94.86088</v>
      </c>
      <c r="G39" s="19">
        <f>SQRT(SUMSQ(G2:G38)/COUNTA(G2:G38))</f>
        <v>0.05391913487256083</v>
      </c>
      <c r="H39" s="19">
        <f>SQRT(SUMSQ(H2:H38)/COUNTA(H2:H38))</f>
        <v>0.05928626154606264</v>
      </c>
      <c r="I39" s="19">
        <f>SQRT(SUMSQ(I2:I38)/COUNTA(I2:I38))</f>
        <v>0.00772304256666313</v>
      </c>
    </row>
    <row r="40" spans="1:5" ht="16.5" thickBot="1">
      <c r="A40" s="9" t="s">
        <v>11</v>
      </c>
      <c r="B40" s="17"/>
      <c r="C40" s="10">
        <f>MAX(C2:C38)-MIN(C2:C38)</f>
        <v>0.19238</v>
      </c>
      <c r="D40" s="10">
        <f>MAX(D2:D38)-MIN(D2:D38)</f>
        <v>0.21326000000000533</v>
      </c>
      <c r="E40" s="11">
        <f>MAX(E2:E38)-MIN(E2:E38)</f>
        <v>0.028729999999995925</v>
      </c>
    </row>
    <row r="41" spans="1:5" ht="16.5" thickBot="1">
      <c r="A41" s="9" t="s">
        <v>12</v>
      </c>
      <c r="B41" s="17"/>
      <c r="C41" s="10">
        <f>STDEV(C2:C38)</f>
        <v>0.05463246003787299</v>
      </c>
      <c r="D41" s="10">
        <f>STDEV(D2:D38)</f>
        <v>0.060091252453843134</v>
      </c>
      <c r="E41" s="11">
        <f>STDEV(E2:E38)</f>
        <v>0.0078000534186202395</v>
      </c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C10">
      <selection activeCell="G1" sqref="G1:I39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10" ht="15.75">
      <c r="A1" s="12" t="s">
        <v>1</v>
      </c>
      <c r="B1" s="15" t="s">
        <v>13</v>
      </c>
      <c r="C1" s="13" t="s">
        <v>2</v>
      </c>
      <c r="D1" s="13" t="s">
        <v>3</v>
      </c>
      <c r="E1" s="14" t="s">
        <v>4</v>
      </c>
      <c r="F1" s="16" t="s">
        <v>14</v>
      </c>
      <c r="G1" s="2" t="s">
        <v>20</v>
      </c>
      <c r="H1" s="2" t="s">
        <v>21</v>
      </c>
      <c r="I1" s="2" t="s">
        <v>22</v>
      </c>
      <c r="J1" s="2"/>
    </row>
    <row r="2" spans="1:9" ht="15.75">
      <c r="A2" s="6">
        <v>1</v>
      </c>
      <c r="B2" s="15">
        <v>0.6201388888888889</v>
      </c>
      <c r="C2" s="7">
        <v>94.23086</v>
      </c>
      <c r="D2" s="7">
        <v>102.52893</v>
      </c>
      <c r="E2" s="8">
        <v>-38.16996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0.6243055555555556</v>
      </c>
      <c r="C3" s="7">
        <v>94.22163</v>
      </c>
      <c r="D3" s="7">
        <v>102.50616</v>
      </c>
      <c r="E3" s="8">
        <v>-38.16433</v>
      </c>
      <c r="F3" s="16">
        <v>39567</v>
      </c>
      <c r="G3" s="2">
        <f>($C$2-C3)</f>
        <v>0.009230000000002292</v>
      </c>
      <c r="H3" s="2">
        <f>($D$2-D3)</f>
        <v>0.022770000000008395</v>
      </c>
      <c r="I3" s="2">
        <f>($E$2-E3)</f>
        <v>-0.005630000000003577</v>
      </c>
    </row>
    <row r="4" spans="1:9" ht="15.75">
      <c r="A4" s="6">
        <v>3</v>
      </c>
      <c r="B4" s="15">
        <v>0.6291666666666667</v>
      </c>
      <c r="C4" s="7">
        <v>94.24159</v>
      </c>
      <c r="D4" s="7">
        <v>102.55002</v>
      </c>
      <c r="E4" s="8">
        <v>-38.17895</v>
      </c>
      <c r="F4" s="16">
        <v>39567</v>
      </c>
      <c r="G4" s="2">
        <f aca="true" t="shared" si="0" ref="G4:G38">($C$2-C4)</f>
        <v>-0.010729999999995243</v>
      </c>
      <c r="H4" s="2">
        <f aca="true" t="shared" si="1" ref="H4:H38">($D$2-D4)</f>
        <v>-0.02109000000000094</v>
      </c>
      <c r="I4" s="2">
        <f aca="true" t="shared" si="2" ref="I4:I38">($E$2-E4)</f>
        <v>0.008989999999997167</v>
      </c>
    </row>
    <row r="5" spans="1:9" ht="15.75">
      <c r="A5" s="6">
        <v>4</v>
      </c>
      <c r="B5" s="15">
        <v>0.6333333333333333</v>
      </c>
      <c r="C5" s="7">
        <v>94.22554</v>
      </c>
      <c r="D5" s="7">
        <v>102.51418</v>
      </c>
      <c r="E5" s="8">
        <v>-38.16635</v>
      </c>
      <c r="F5" s="16">
        <v>39567</v>
      </c>
      <c r="G5" s="2">
        <f t="shared" si="0"/>
        <v>0.00532000000001176</v>
      </c>
      <c r="H5" s="2">
        <f t="shared" si="1"/>
        <v>0.01475000000000648</v>
      </c>
      <c r="I5" s="2">
        <f t="shared" si="2"/>
        <v>-0.0036100000000018895</v>
      </c>
    </row>
    <row r="6" spans="1:9" ht="15.75">
      <c r="A6" s="6">
        <v>5</v>
      </c>
      <c r="B6" s="15">
        <v>0.6381944444444444</v>
      </c>
      <c r="C6" s="7">
        <v>94.22071</v>
      </c>
      <c r="D6" s="7">
        <v>102.50283</v>
      </c>
      <c r="E6" s="8">
        <v>-38.16381</v>
      </c>
      <c r="F6" s="16">
        <v>39567</v>
      </c>
      <c r="G6" s="2">
        <f t="shared" si="0"/>
        <v>0.010150000000010095</v>
      </c>
      <c r="H6" s="2">
        <f t="shared" si="1"/>
        <v>0.026099999999999568</v>
      </c>
      <c r="I6" s="2">
        <f t="shared" si="2"/>
        <v>-0.006150000000005207</v>
      </c>
    </row>
    <row r="7" spans="1:9" ht="15.75">
      <c r="A7" s="6">
        <v>6</v>
      </c>
      <c r="B7" s="15">
        <v>0.642361111111111</v>
      </c>
      <c r="C7" s="7">
        <v>94.22337</v>
      </c>
      <c r="D7" s="7">
        <v>102.50946</v>
      </c>
      <c r="E7" s="8">
        <v>-38.16535</v>
      </c>
      <c r="F7" s="16">
        <v>39567</v>
      </c>
      <c r="G7" s="2">
        <f t="shared" si="0"/>
        <v>0.0074900000000042155</v>
      </c>
      <c r="H7" s="2">
        <f t="shared" si="1"/>
        <v>0.019469999999998322</v>
      </c>
      <c r="I7" s="2">
        <f t="shared" si="2"/>
        <v>-0.004610000000006664</v>
      </c>
    </row>
    <row r="8" spans="1:9" ht="15.75">
      <c r="A8" s="6">
        <v>7</v>
      </c>
      <c r="B8" s="15">
        <v>0.6472222222222223</v>
      </c>
      <c r="C8" s="7">
        <v>94.21826</v>
      </c>
      <c r="D8" s="7">
        <v>102.4971</v>
      </c>
      <c r="E8" s="8">
        <v>-38.16215</v>
      </c>
      <c r="F8" s="16">
        <v>39567</v>
      </c>
      <c r="G8" s="2">
        <f t="shared" si="0"/>
        <v>0.012600000000006162</v>
      </c>
      <c r="H8" s="2">
        <f t="shared" si="1"/>
        <v>0.03182999999999936</v>
      </c>
      <c r="I8" s="2">
        <f t="shared" si="2"/>
        <v>-0.007810000000006312</v>
      </c>
    </row>
    <row r="9" spans="1:9" ht="15.75">
      <c r="A9" s="6">
        <v>8</v>
      </c>
      <c r="B9" s="15">
        <v>0.6520833333333333</v>
      </c>
      <c r="C9" s="7">
        <v>94.21933</v>
      </c>
      <c r="D9" s="7">
        <v>102.50022</v>
      </c>
      <c r="E9" s="8">
        <v>-38.16274</v>
      </c>
      <c r="F9" s="16">
        <v>39567</v>
      </c>
      <c r="G9" s="2">
        <f t="shared" si="0"/>
        <v>0.01153000000000759</v>
      </c>
      <c r="H9" s="2">
        <f t="shared" si="1"/>
        <v>0.028710000000003788</v>
      </c>
      <c r="I9" s="2">
        <f t="shared" si="2"/>
        <v>-0.007220000000003779</v>
      </c>
    </row>
    <row r="10" spans="1:9" ht="15.75">
      <c r="A10" s="6">
        <v>9</v>
      </c>
      <c r="B10" s="15">
        <v>0.65625</v>
      </c>
      <c r="C10" s="7">
        <v>94.23464</v>
      </c>
      <c r="D10" s="7">
        <v>102.53723</v>
      </c>
      <c r="E10" s="8">
        <v>-38.17274</v>
      </c>
      <c r="F10" s="16">
        <v>39567</v>
      </c>
      <c r="G10" s="2">
        <f t="shared" si="0"/>
        <v>-0.003779999999991901</v>
      </c>
      <c r="H10" s="2">
        <f t="shared" si="1"/>
        <v>-0.008299999999991314</v>
      </c>
      <c r="I10" s="2">
        <f t="shared" si="2"/>
        <v>0.0027799999999942315</v>
      </c>
    </row>
    <row r="11" spans="1:9" ht="15.75">
      <c r="A11" s="6">
        <v>10</v>
      </c>
      <c r="B11" s="15">
        <v>0.6611111111111111</v>
      </c>
      <c r="C11" s="7">
        <v>94.22956</v>
      </c>
      <c r="D11" s="7">
        <v>102.52465</v>
      </c>
      <c r="E11" s="8">
        <v>-38.16968</v>
      </c>
      <c r="F11" s="16">
        <v>39567</v>
      </c>
      <c r="G11" s="2">
        <f t="shared" si="0"/>
        <v>0.001300000000000523</v>
      </c>
      <c r="H11" s="2">
        <f t="shared" si="1"/>
        <v>0.004280000000008499</v>
      </c>
      <c r="I11" s="2">
        <f t="shared" si="2"/>
        <v>-0.0002800000000036107</v>
      </c>
    </row>
    <row r="12" spans="1:9" ht="15.75">
      <c r="A12" s="6">
        <v>11</v>
      </c>
      <c r="B12" s="15">
        <v>0.6659722222222222</v>
      </c>
      <c r="C12" s="7">
        <v>94.23956</v>
      </c>
      <c r="D12" s="7">
        <v>102.5492</v>
      </c>
      <c r="E12" s="8">
        <v>-38.17639</v>
      </c>
      <c r="F12" s="16">
        <v>39567</v>
      </c>
      <c r="G12" s="2">
        <f t="shared" si="0"/>
        <v>-0.008699999999990382</v>
      </c>
      <c r="H12" s="2">
        <f t="shared" si="1"/>
        <v>-0.020269999999996458</v>
      </c>
      <c r="I12" s="2">
        <f t="shared" si="2"/>
        <v>0.006429999999994607</v>
      </c>
    </row>
    <row r="13" spans="1:9" ht="15.75">
      <c r="A13" s="6">
        <v>12</v>
      </c>
      <c r="B13" s="15">
        <v>0.6701388888888888</v>
      </c>
      <c r="C13" s="7">
        <v>94.22619</v>
      </c>
      <c r="D13" s="7">
        <v>102.51651</v>
      </c>
      <c r="E13" s="8">
        <v>-38.16737</v>
      </c>
      <c r="F13" s="16">
        <v>39567</v>
      </c>
      <c r="G13" s="2">
        <f t="shared" si="0"/>
        <v>0.004670000000004393</v>
      </c>
      <c r="H13" s="2">
        <f t="shared" si="1"/>
        <v>0.01242000000000587</v>
      </c>
      <c r="I13" s="2">
        <f t="shared" si="2"/>
        <v>-0.002590000000004977</v>
      </c>
    </row>
    <row r="14" spans="1:9" ht="15.75">
      <c r="A14" s="6">
        <v>13</v>
      </c>
      <c r="B14" s="15">
        <v>0.6743055555555556</v>
      </c>
      <c r="C14" s="7">
        <v>94.24089</v>
      </c>
      <c r="D14" s="7">
        <v>102.55094</v>
      </c>
      <c r="E14" s="8">
        <v>-38.17672</v>
      </c>
      <c r="F14" s="16">
        <v>39567</v>
      </c>
      <c r="G14" s="2">
        <f t="shared" si="0"/>
        <v>-0.010029999999986217</v>
      </c>
      <c r="H14" s="2">
        <f t="shared" si="1"/>
        <v>-0.022009999999994534</v>
      </c>
      <c r="I14" s="2">
        <f t="shared" si="2"/>
        <v>0.006759999999999877</v>
      </c>
    </row>
    <row r="15" spans="1:9" ht="15.75">
      <c r="A15" s="6">
        <v>14</v>
      </c>
      <c r="B15" s="15">
        <v>0.6784722222222223</v>
      </c>
      <c r="C15" s="7">
        <v>94.23912</v>
      </c>
      <c r="D15" s="7">
        <v>102.54468</v>
      </c>
      <c r="E15" s="8">
        <v>-38.18044</v>
      </c>
      <c r="F15" s="16">
        <v>39567</v>
      </c>
      <c r="G15" s="2">
        <f t="shared" si="0"/>
        <v>-0.008259999999992829</v>
      </c>
      <c r="H15" s="2">
        <f t="shared" si="1"/>
        <v>-0.015749999999997044</v>
      </c>
      <c r="I15" s="2">
        <f t="shared" si="2"/>
        <v>0.01047999999999405</v>
      </c>
    </row>
    <row r="16" spans="1:9" ht="15.75">
      <c r="A16" s="6">
        <v>15</v>
      </c>
      <c r="B16" s="15">
        <v>0.6826388888888889</v>
      </c>
      <c r="C16" s="7">
        <v>94.24218</v>
      </c>
      <c r="D16" s="7">
        <v>102.55006</v>
      </c>
      <c r="E16" s="8">
        <v>-38.17837</v>
      </c>
      <c r="F16" s="16">
        <v>39567</v>
      </c>
      <c r="G16" s="2">
        <f t="shared" si="0"/>
        <v>-0.011319999999997776</v>
      </c>
      <c r="H16" s="2">
        <f t="shared" si="1"/>
        <v>-0.021129999999999427</v>
      </c>
      <c r="I16" s="2">
        <f t="shared" si="2"/>
        <v>0.008409999999997808</v>
      </c>
    </row>
    <row r="17" spans="1:9" ht="15.75">
      <c r="A17" s="6">
        <v>16</v>
      </c>
      <c r="B17" s="15">
        <v>0.6881944444444444</v>
      </c>
      <c r="C17" s="7">
        <v>94.22402</v>
      </c>
      <c r="D17" s="7">
        <v>102.51042</v>
      </c>
      <c r="E17" s="8">
        <v>-38.16631</v>
      </c>
      <c r="F17" s="16">
        <v>39567</v>
      </c>
      <c r="G17" s="2">
        <f t="shared" si="0"/>
        <v>0.0068400000000110595</v>
      </c>
      <c r="H17" s="2">
        <f t="shared" si="1"/>
        <v>0.018510000000006244</v>
      </c>
      <c r="I17" s="2">
        <f t="shared" si="2"/>
        <v>-0.003650000000000375</v>
      </c>
    </row>
    <row r="18" spans="1:9" ht="15.75">
      <c r="A18" s="6">
        <v>20</v>
      </c>
      <c r="B18" s="15">
        <v>0.6930555555555555</v>
      </c>
      <c r="C18" s="7">
        <v>94.24662</v>
      </c>
      <c r="D18" s="7">
        <v>102.55955</v>
      </c>
      <c r="E18" s="8">
        <v>-38.17715</v>
      </c>
      <c r="F18" s="16">
        <v>39567</v>
      </c>
      <c r="G18" s="2">
        <f t="shared" si="0"/>
        <v>-0.015759999999986007</v>
      </c>
      <c r="H18" s="2">
        <f t="shared" si="1"/>
        <v>-0.03061999999999898</v>
      </c>
      <c r="I18" s="2">
        <f t="shared" si="2"/>
        <v>0.0071899999999942565</v>
      </c>
    </row>
    <row r="19" spans="1:9" ht="15.75">
      <c r="A19" s="6">
        <v>25</v>
      </c>
      <c r="B19" s="15">
        <v>0.6986111111111111</v>
      </c>
      <c r="C19" s="7">
        <v>94.23093</v>
      </c>
      <c r="D19" s="7">
        <v>102.52615</v>
      </c>
      <c r="E19" s="8">
        <v>-38.16977</v>
      </c>
      <c r="F19" s="16">
        <v>39567</v>
      </c>
      <c r="G19" s="2">
        <f t="shared" si="0"/>
        <v>-6.999999999379725E-05</v>
      </c>
      <c r="H19" s="2">
        <f t="shared" si="1"/>
        <v>0.002780000000001337</v>
      </c>
      <c r="I19" s="2">
        <f t="shared" si="2"/>
        <v>-0.00019000000000346517</v>
      </c>
    </row>
    <row r="20" spans="1:9" ht="15.75">
      <c r="A20" s="6">
        <v>30</v>
      </c>
      <c r="B20" s="15">
        <v>0.7034722222222222</v>
      </c>
      <c r="C20" s="7">
        <v>94.2241</v>
      </c>
      <c r="D20" s="7">
        <v>102.51023</v>
      </c>
      <c r="E20" s="8">
        <v>-38.1656</v>
      </c>
      <c r="F20" s="16">
        <v>39567</v>
      </c>
      <c r="G20" s="2">
        <f t="shared" si="0"/>
        <v>0.006759999999999877</v>
      </c>
      <c r="H20" s="2">
        <f t="shared" si="1"/>
        <v>0.018699999999995498</v>
      </c>
      <c r="I20" s="2">
        <f t="shared" si="2"/>
        <v>-0.004360000000005471</v>
      </c>
    </row>
    <row r="21" spans="1:9" ht="15.75">
      <c r="A21" s="6">
        <v>35</v>
      </c>
      <c r="B21" s="15">
        <v>0.7083333333333334</v>
      </c>
      <c r="C21" s="7">
        <v>94.2169</v>
      </c>
      <c r="D21" s="7">
        <v>102.49319</v>
      </c>
      <c r="E21" s="8">
        <v>-38.16226</v>
      </c>
      <c r="F21" s="16">
        <v>39567</v>
      </c>
      <c r="G21" s="2">
        <f t="shared" si="0"/>
        <v>0.013960000000011519</v>
      </c>
      <c r="H21" s="2">
        <f t="shared" si="1"/>
        <v>0.0357400000000041</v>
      </c>
      <c r="I21" s="2">
        <f t="shared" si="2"/>
        <v>-0.007699999999999818</v>
      </c>
    </row>
    <row r="22" spans="1:9" ht="15.75">
      <c r="A22" s="6">
        <v>40</v>
      </c>
      <c r="B22" s="15">
        <v>0.7138888888888889</v>
      </c>
      <c r="C22" s="7">
        <v>94.23535</v>
      </c>
      <c r="D22" s="7">
        <v>102.53685</v>
      </c>
      <c r="E22" s="8">
        <v>-38.17345</v>
      </c>
      <c r="F22" s="16">
        <v>39567</v>
      </c>
      <c r="G22" s="2">
        <f t="shared" si="0"/>
        <v>-0.004489999999989891</v>
      </c>
      <c r="H22" s="2">
        <f t="shared" si="1"/>
        <v>-0.007919999999998595</v>
      </c>
      <c r="I22" s="2">
        <f t="shared" si="2"/>
        <v>0.003489999999999327</v>
      </c>
    </row>
    <row r="23" spans="1:9" ht="15.75">
      <c r="A23" s="6">
        <v>45</v>
      </c>
      <c r="B23" s="15">
        <v>0.31666666666666665</v>
      </c>
      <c r="C23" s="7">
        <v>94.23911</v>
      </c>
      <c r="D23" s="7">
        <v>102.55028</v>
      </c>
      <c r="E23" s="8">
        <v>-38.17705</v>
      </c>
      <c r="F23" s="16">
        <v>39568</v>
      </c>
      <c r="G23" s="2">
        <f t="shared" si="0"/>
        <v>-0.008249999999989654</v>
      </c>
      <c r="H23" s="2">
        <f t="shared" si="1"/>
        <v>-0.021349999999998204</v>
      </c>
      <c r="I23" s="2">
        <f t="shared" si="2"/>
        <v>0.007089999999998042</v>
      </c>
    </row>
    <row r="24" spans="1:9" ht="15.75">
      <c r="A24" s="6">
        <v>50</v>
      </c>
      <c r="B24" s="15">
        <v>0.32430555555555557</v>
      </c>
      <c r="C24" s="7">
        <v>94.23926</v>
      </c>
      <c r="D24" s="7">
        <v>102.54909</v>
      </c>
      <c r="E24" s="8">
        <v>-38.17757</v>
      </c>
      <c r="F24" s="16">
        <v>39568</v>
      </c>
      <c r="G24" s="2">
        <f t="shared" si="0"/>
        <v>-0.008399999999994634</v>
      </c>
      <c r="H24" s="2">
        <f t="shared" si="1"/>
        <v>-0.020160000000004175</v>
      </c>
      <c r="I24" s="2">
        <f t="shared" si="2"/>
        <v>0.007609999999999673</v>
      </c>
    </row>
    <row r="25" spans="1:9" ht="15.75">
      <c r="A25" s="6">
        <v>55</v>
      </c>
      <c r="B25" s="15">
        <v>0.3298611111111111</v>
      </c>
      <c r="C25" s="7">
        <v>94.22403</v>
      </c>
      <c r="D25" s="7">
        <v>102.51298</v>
      </c>
      <c r="E25" s="8">
        <v>-38.16709</v>
      </c>
      <c r="F25" s="16">
        <v>39568</v>
      </c>
      <c r="G25" s="2">
        <f t="shared" si="0"/>
        <v>0.006830000000007885</v>
      </c>
      <c r="H25" s="2">
        <f t="shared" si="1"/>
        <v>0.015950000000003683</v>
      </c>
      <c r="I25" s="2">
        <f t="shared" si="2"/>
        <v>-0.0028700000000014825</v>
      </c>
    </row>
    <row r="26" spans="1:9" ht="15.75">
      <c r="A26" s="6">
        <v>60</v>
      </c>
      <c r="B26" s="15">
        <v>0.3347222222222222</v>
      </c>
      <c r="C26" s="7">
        <v>94.22396</v>
      </c>
      <c r="D26" s="7">
        <v>102.51185</v>
      </c>
      <c r="E26" s="8">
        <v>-38.16648</v>
      </c>
      <c r="F26" s="16">
        <v>39568</v>
      </c>
      <c r="G26" s="2">
        <f t="shared" si="0"/>
        <v>0.0069000000000016826</v>
      </c>
      <c r="H26" s="2">
        <f t="shared" si="1"/>
        <v>0.01708000000000709</v>
      </c>
      <c r="I26" s="2">
        <f t="shared" si="2"/>
        <v>-0.0034800000000032583</v>
      </c>
    </row>
    <row r="27" spans="1:9" ht="15.75">
      <c r="A27" s="6">
        <v>65</v>
      </c>
      <c r="B27" s="15">
        <v>0.33958333333333335</v>
      </c>
      <c r="C27" s="7">
        <v>94.22311</v>
      </c>
      <c r="D27" s="7">
        <v>102.50855</v>
      </c>
      <c r="E27" s="8">
        <v>-38.16518</v>
      </c>
      <c r="F27" s="16">
        <v>39568</v>
      </c>
      <c r="G27" s="2">
        <f t="shared" si="0"/>
        <v>0.007750000000001478</v>
      </c>
      <c r="H27" s="2">
        <f t="shared" si="1"/>
        <v>0.02038000000000295</v>
      </c>
      <c r="I27" s="2">
        <f t="shared" si="2"/>
        <v>-0.004780000000003781</v>
      </c>
    </row>
    <row r="28" spans="1:9" ht="15.75">
      <c r="A28" s="6">
        <v>70</v>
      </c>
      <c r="B28" s="15">
        <v>0.3444444444444445</v>
      </c>
      <c r="C28" s="7">
        <v>94.23431</v>
      </c>
      <c r="D28" s="7">
        <v>102.53454</v>
      </c>
      <c r="E28" s="8">
        <v>-38.17345</v>
      </c>
      <c r="F28" s="16">
        <v>39568</v>
      </c>
      <c r="G28" s="2">
        <f t="shared" si="0"/>
        <v>-0.0034499999999866304</v>
      </c>
      <c r="H28" s="2">
        <f t="shared" si="1"/>
        <v>-0.005610000000004334</v>
      </c>
      <c r="I28" s="2">
        <f t="shared" si="2"/>
        <v>0.003489999999999327</v>
      </c>
    </row>
    <row r="29" spans="1:9" ht="15.75">
      <c r="A29" s="6">
        <v>75</v>
      </c>
      <c r="B29" s="15">
        <v>0.3527777777777778</v>
      </c>
      <c r="C29" s="7">
        <v>94.21267</v>
      </c>
      <c r="D29" s="7">
        <v>102.48404</v>
      </c>
      <c r="E29" s="8">
        <v>-38.15857</v>
      </c>
      <c r="F29" s="16">
        <v>39568</v>
      </c>
      <c r="G29" s="2">
        <f t="shared" si="0"/>
        <v>0.018190000000004147</v>
      </c>
      <c r="H29" s="2">
        <f t="shared" si="1"/>
        <v>0.04489000000000942</v>
      </c>
      <c r="I29" s="2">
        <f t="shared" si="2"/>
        <v>-0.011390000000005784</v>
      </c>
    </row>
    <row r="30" spans="1:9" ht="15.75">
      <c r="A30" s="6">
        <v>80</v>
      </c>
      <c r="B30" s="15">
        <v>0.36944444444444446</v>
      </c>
      <c r="C30" s="7">
        <v>94.24205</v>
      </c>
      <c r="D30" s="7">
        <v>102.55082</v>
      </c>
      <c r="E30" s="8">
        <v>-38.17742</v>
      </c>
      <c r="F30" s="16">
        <v>39568</v>
      </c>
      <c r="G30" s="2">
        <f t="shared" si="0"/>
        <v>-0.011189999999999145</v>
      </c>
      <c r="H30" s="2">
        <f t="shared" si="1"/>
        <v>-0.021889999999999077</v>
      </c>
      <c r="I30" s="2">
        <f t="shared" si="2"/>
        <v>0.007459999999994693</v>
      </c>
    </row>
    <row r="31" spans="1:9" ht="15.75">
      <c r="A31" s="6">
        <v>85</v>
      </c>
      <c r="B31" s="15">
        <v>0.3743055555555555</v>
      </c>
      <c r="C31" s="7">
        <v>94.23902</v>
      </c>
      <c r="D31" s="7">
        <v>102.54161</v>
      </c>
      <c r="E31" s="8">
        <v>-38.18079</v>
      </c>
      <c r="F31" s="16">
        <v>39568</v>
      </c>
      <c r="G31" s="2">
        <f t="shared" si="0"/>
        <v>-0.008159999999989509</v>
      </c>
      <c r="H31" s="2">
        <f t="shared" si="1"/>
        <v>-0.012680000000003133</v>
      </c>
      <c r="I31" s="2">
        <f t="shared" si="2"/>
        <v>0.010829999999998563</v>
      </c>
    </row>
    <row r="32" spans="1:9" ht="15.75">
      <c r="A32" s="6">
        <v>90</v>
      </c>
      <c r="B32" s="15">
        <v>0.37986111111111115</v>
      </c>
      <c r="C32" s="7">
        <v>94.24108</v>
      </c>
      <c r="D32" s="7">
        <v>102.54826</v>
      </c>
      <c r="E32" s="8">
        <v>-38.1761</v>
      </c>
      <c r="F32" s="16">
        <v>39568</v>
      </c>
      <c r="G32" s="2">
        <f t="shared" si="0"/>
        <v>-0.010219999999989682</v>
      </c>
      <c r="H32" s="2">
        <f t="shared" si="1"/>
        <v>-0.019329999999996517</v>
      </c>
      <c r="I32" s="2">
        <f t="shared" si="2"/>
        <v>0.006139999999994927</v>
      </c>
    </row>
    <row r="33" spans="1:9" ht="15.75">
      <c r="A33" s="6">
        <v>95</v>
      </c>
      <c r="B33" s="15">
        <v>0.3861111111111111</v>
      </c>
      <c r="C33" s="7">
        <v>94.24023</v>
      </c>
      <c r="D33" s="7">
        <v>102.54377</v>
      </c>
      <c r="E33" s="8">
        <v>-38.17981</v>
      </c>
      <c r="F33" s="16">
        <v>39568</v>
      </c>
      <c r="G33" s="2">
        <f t="shared" si="0"/>
        <v>-0.009369999999989886</v>
      </c>
      <c r="H33" s="2">
        <f t="shared" si="1"/>
        <v>-0.014839999999992415</v>
      </c>
      <c r="I33" s="2">
        <f t="shared" si="2"/>
        <v>0.009850000000000136</v>
      </c>
    </row>
    <row r="34" spans="1:9" ht="15.75">
      <c r="A34" s="6">
        <v>96</v>
      </c>
      <c r="B34" s="15">
        <v>0.3909722222222222</v>
      </c>
      <c r="C34" s="7">
        <v>94.24306</v>
      </c>
      <c r="D34" s="7">
        <v>102.54773</v>
      </c>
      <c r="E34" s="8">
        <v>-38.17856</v>
      </c>
      <c r="F34" s="16">
        <v>39568</v>
      </c>
      <c r="G34" s="2">
        <f t="shared" si="0"/>
        <v>-0.012199999999992883</v>
      </c>
      <c r="H34" s="2">
        <f t="shared" si="1"/>
        <v>-0.018799999999998818</v>
      </c>
      <c r="I34" s="2">
        <f t="shared" si="2"/>
        <v>0.008599999999994168</v>
      </c>
    </row>
    <row r="35" spans="1:9" ht="15.75">
      <c r="A35" s="6">
        <v>97</v>
      </c>
      <c r="B35" s="15">
        <v>0.3965277777777778</v>
      </c>
      <c r="C35" s="7">
        <v>94.2265</v>
      </c>
      <c r="D35" s="7">
        <v>102.5139</v>
      </c>
      <c r="E35" s="8">
        <v>-38.16579</v>
      </c>
      <c r="F35" s="16">
        <v>39568</v>
      </c>
      <c r="G35" s="2">
        <f t="shared" si="0"/>
        <v>0.004360000000005471</v>
      </c>
      <c r="H35" s="2">
        <f t="shared" si="1"/>
        <v>0.01502999999999588</v>
      </c>
      <c r="I35" s="2">
        <f t="shared" si="2"/>
        <v>-0.0041700000000020054</v>
      </c>
    </row>
    <row r="36" spans="1:9" ht="15.75">
      <c r="A36" s="6">
        <v>98</v>
      </c>
      <c r="B36" s="15">
        <v>0.40069444444444446</v>
      </c>
      <c r="C36" s="7">
        <v>94.2214</v>
      </c>
      <c r="D36" s="7">
        <v>102.50321</v>
      </c>
      <c r="E36" s="8">
        <v>-38.16341</v>
      </c>
      <c r="F36" s="16">
        <v>39568</v>
      </c>
      <c r="G36" s="2">
        <f t="shared" si="0"/>
        <v>0.009460000000004243</v>
      </c>
      <c r="H36" s="2">
        <f t="shared" si="1"/>
        <v>0.02572000000000685</v>
      </c>
      <c r="I36" s="2">
        <f t="shared" si="2"/>
        <v>-0.006550000000004275</v>
      </c>
    </row>
    <row r="37" spans="1:9" ht="15.75">
      <c r="A37" s="6">
        <v>99</v>
      </c>
      <c r="B37" s="15">
        <v>0.4055555555555555</v>
      </c>
      <c r="C37" s="7">
        <v>94.22203</v>
      </c>
      <c r="D37" s="7">
        <v>102.50303</v>
      </c>
      <c r="E37" s="8">
        <v>-38.16382</v>
      </c>
      <c r="F37" s="16">
        <v>39568</v>
      </c>
      <c r="G37" s="2">
        <f t="shared" si="0"/>
        <v>0.008830000000003224</v>
      </c>
      <c r="H37" s="2">
        <f t="shared" si="1"/>
        <v>0.02590000000000714</v>
      </c>
      <c r="I37" s="2">
        <f t="shared" si="2"/>
        <v>-0.006140000000002033</v>
      </c>
    </row>
    <row r="38" spans="1:9" ht="16.5" thickBot="1">
      <c r="A38" s="6">
        <v>100</v>
      </c>
      <c r="B38" s="15">
        <v>0.4361111111111111</v>
      </c>
      <c r="C38" s="7">
        <v>94.23597</v>
      </c>
      <c r="D38" s="7">
        <v>102.52341</v>
      </c>
      <c r="E38" s="8">
        <v>-38.17524</v>
      </c>
      <c r="F38" s="16">
        <v>39568</v>
      </c>
      <c r="G38" s="2">
        <f t="shared" si="0"/>
        <v>-0.0051099999999877355</v>
      </c>
      <c r="H38" s="2">
        <f t="shared" si="1"/>
        <v>0.005520000000004188</v>
      </c>
      <c r="I38" s="2">
        <f t="shared" si="2"/>
        <v>0.005279999999999063</v>
      </c>
    </row>
    <row r="39" spans="1:9" ht="16.5" thickBot="1">
      <c r="A39" s="9" t="s">
        <v>10</v>
      </c>
      <c r="B39" s="17"/>
      <c r="C39" s="10">
        <f>AVERAGE(C2:C38)</f>
        <v>94.23078756756753</v>
      </c>
      <c r="D39" s="10">
        <f>AVERAGE(D2:D38)</f>
        <v>102.52555756756755</v>
      </c>
      <c r="E39" s="11">
        <f>AVERAGE(E2:E38)</f>
        <v>-38.170708648648656</v>
      </c>
      <c r="G39" s="19">
        <f>SQRT(SUMSQ(G2:G38)/COUNTA(G2:G38))</f>
        <v>0.009044931386349077</v>
      </c>
      <c r="H39" s="19">
        <f>SQRT(SUMSQ(H2:H38)/COUNTA(H2:H38))</f>
        <v>0.020751955817954422</v>
      </c>
      <c r="I39" s="19">
        <f>SQRT(SUMSQ(I2:I38)/COUNTA(I2:I38))</f>
        <v>0.006443472708139622</v>
      </c>
    </row>
    <row r="40" spans="1:5" ht="16.5" thickBot="1">
      <c r="A40" s="9" t="s">
        <v>11</v>
      </c>
      <c r="B40" s="17"/>
      <c r="C40" s="10">
        <f>MAX(C2:C38)-MIN(C2:C38)</f>
        <v>0.033949999999990155</v>
      </c>
      <c r="D40" s="10">
        <f>MAX(D2:D38)-MIN(D2:D38)</f>
        <v>0.0755100000000084</v>
      </c>
      <c r="E40" s="11">
        <f>MAX(E2:E38)-MIN(E2:E38)</f>
        <v>0.022220000000004347</v>
      </c>
    </row>
    <row r="41" spans="1:5" ht="16.5" thickBot="1">
      <c r="A41" s="9" t="s">
        <v>12</v>
      </c>
      <c r="B41" s="17"/>
      <c r="C41" s="10">
        <f>STDEV(C2:C38)</f>
        <v>0.009169400927178429</v>
      </c>
      <c r="D41" s="10">
        <f>STDEV(D2:D38)</f>
        <v>0.020758534845189917</v>
      </c>
      <c r="E41" s="11">
        <f>STDEV(E2:E38)</f>
        <v>0.00648811099120836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6">
      <selection activeCell="G1" sqref="G1:I39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5</v>
      </c>
      <c r="B1" s="15" t="s">
        <v>13</v>
      </c>
      <c r="C1" s="13" t="s">
        <v>2</v>
      </c>
      <c r="D1" s="13" t="s">
        <v>3</v>
      </c>
      <c r="E1" s="14" t="s">
        <v>4</v>
      </c>
      <c r="F1" s="16" t="s">
        <v>14</v>
      </c>
      <c r="G1" s="2" t="s">
        <v>20</v>
      </c>
      <c r="H1" s="2" t="s">
        <v>21</v>
      </c>
      <c r="I1" s="2" t="s">
        <v>22</v>
      </c>
    </row>
    <row r="2" spans="1:9" ht="15.75">
      <c r="A2" s="6">
        <v>1</v>
      </c>
      <c r="B2" s="15">
        <v>0.6201388888888889</v>
      </c>
      <c r="C2" s="7">
        <v>-94.63376</v>
      </c>
      <c r="D2" s="7">
        <v>102.47585</v>
      </c>
      <c r="E2" s="8">
        <v>-37.98024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0.6243055555555556</v>
      </c>
      <c r="C3" s="7">
        <v>-94.64313</v>
      </c>
      <c r="D3" s="7">
        <v>102.50108</v>
      </c>
      <c r="E3" s="8">
        <v>-37.98625</v>
      </c>
      <c r="F3" s="16">
        <v>39567</v>
      </c>
      <c r="G3" s="2">
        <f>($C$2-C3)</f>
        <v>0.009370000000004097</v>
      </c>
      <c r="H3" s="2">
        <f>($D$2-D3)</f>
        <v>-0.025230000000007635</v>
      </c>
      <c r="I3" s="2">
        <f>($E$2-E3)</f>
        <v>0.006009999999996296</v>
      </c>
    </row>
    <row r="4" spans="1:9" ht="15.75">
      <c r="A4" s="6">
        <v>3</v>
      </c>
      <c r="B4" s="15">
        <v>0.6291666666666667</v>
      </c>
      <c r="C4" s="7">
        <v>-94.62352</v>
      </c>
      <c r="D4" s="7">
        <v>102.44659</v>
      </c>
      <c r="E4" s="8">
        <v>-37.97517</v>
      </c>
      <c r="F4" s="16">
        <v>39567</v>
      </c>
      <c r="G4" s="2">
        <f aca="true" t="shared" si="0" ref="G4:G38">($C$2-C4)</f>
        <v>-0.01023999999999603</v>
      </c>
      <c r="H4" s="2">
        <f aca="true" t="shared" si="1" ref="H4:H38">($D$2-D4)</f>
        <v>0.029259999999993624</v>
      </c>
      <c r="I4" s="2">
        <f aca="true" t="shared" si="2" ref="I4:I38">($E$2-E4)</f>
        <v>-0.005070000000003461</v>
      </c>
    </row>
    <row r="5" spans="1:9" ht="15.75">
      <c r="A5" s="6">
        <v>4</v>
      </c>
      <c r="B5" s="15">
        <v>0.6333333333333333</v>
      </c>
      <c r="C5" s="7">
        <v>-94.63914</v>
      </c>
      <c r="D5" s="7">
        <v>102.49104</v>
      </c>
      <c r="E5" s="8">
        <v>-37.98383</v>
      </c>
      <c r="F5" s="16">
        <v>39567</v>
      </c>
      <c r="G5" s="2">
        <f t="shared" si="0"/>
        <v>0.005380000000002383</v>
      </c>
      <c r="H5" s="2">
        <f t="shared" si="1"/>
        <v>-0.015190000000004034</v>
      </c>
      <c r="I5" s="2">
        <f t="shared" si="2"/>
        <v>0.003589999999995541</v>
      </c>
    </row>
    <row r="6" spans="1:9" ht="15.75">
      <c r="A6" s="6">
        <v>5</v>
      </c>
      <c r="B6" s="15">
        <v>0.6381944444444444</v>
      </c>
      <c r="C6" s="7">
        <v>-94.64363</v>
      </c>
      <c r="D6" s="7">
        <v>102.50346</v>
      </c>
      <c r="E6" s="8">
        <v>-37.98676</v>
      </c>
      <c r="F6" s="16">
        <v>39567</v>
      </c>
      <c r="G6" s="2">
        <f t="shared" si="0"/>
        <v>0.009870000000006485</v>
      </c>
      <c r="H6" s="2">
        <f t="shared" si="1"/>
        <v>-0.027610000000009904</v>
      </c>
      <c r="I6" s="2">
        <f t="shared" si="2"/>
        <v>0.006519999999994752</v>
      </c>
    </row>
    <row r="7" spans="1:9" ht="15.75">
      <c r="A7" s="6">
        <v>6</v>
      </c>
      <c r="B7" s="15">
        <v>0.642361111111111</v>
      </c>
      <c r="C7" s="7">
        <v>-94.64124</v>
      </c>
      <c r="D7" s="7">
        <v>102.49642</v>
      </c>
      <c r="E7" s="8">
        <v>-37.98514</v>
      </c>
      <c r="F7" s="16">
        <v>39567</v>
      </c>
      <c r="G7" s="2">
        <f t="shared" si="0"/>
        <v>0.007480000000001041</v>
      </c>
      <c r="H7" s="2">
        <f t="shared" si="1"/>
        <v>-0.020570000000006416</v>
      </c>
      <c r="I7" s="2">
        <f t="shared" si="2"/>
        <v>0.004899999999999238</v>
      </c>
    </row>
    <row r="8" spans="1:9" ht="15.75">
      <c r="A8" s="6">
        <v>7</v>
      </c>
      <c r="B8" s="15">
        <v>0.6472222222222223</v>
      </c>
      <c r="C8" s="7">
        <v>-94.64657</v>
      </c>
      <c r="D8" s="7">
        <v>102.51126</v>
      </c>
      <c r="E8" s="8">
        <v>-37.98851</v>
      </c>
      <c r="F8" s="16">
        <v>39567</v>
      </c>
      <c r="G8" s="2">
        <f t="shared" si="0"/>
        <v>0.012810000000001764</v>
      </c>
      <c r="H8" s="2">
        <f t="shared" si="1"/>
        <v>-0.03540999999999883</v>
      </c>
      <c r="I8" s="2">
        <f t="shared" si="2"/>
        <v>0.008269999999996003</v>
      </c>
    </row>
    <row r="9" spans="1:9" ht="15.75">
      <c r="A9" s="6">
        <v>8</v>
      </c>
      <c r="B9" s="15">
        <v>0.6520833333333333</v>
      </c>
      <c r="C9" s="7">
        <v>-94.64563</v>
      </c>
      <c r="D9" s="7">
        <v>102.50948</v>
      </c>
      <c r="E9" s="8">
        <v>-37.98784</v>
      </c>
      <c r="F9" s="16">
        <v>39567</v>
      </c>
      <c r="G9" s="2">
        <f t="shared" si="0"/>
        <v>0.011870000000001824</v>
      </c>
      <c r="H9" s="2">
        <f t="shared" si="1"/>
        <v>-0.03363000000000227</v>
      </c>
      <c r="I9" s="2">
        <f t="shared" si="2"/>
        <v>0.0075999999999964984</v>
      </c>
    </row>
    <row r="10" spans="1:9" ht="15.75">
      <c r="A10" s="6">
        <v>9</v>
      </c>
      <c r="B10" s="15">
        <v>0.65625</v>
      </c>
      <c r="C10" s="7">
        <v>-94.6303</v>
      </c>
      <c r="D10" s="7">
        <v>102.46633</v>
      </c>
      <c r="E10" s="8">
        <v>-37.97808</v>
      </c>
      <c r="F10" s="16">
        <v>39567</v>
      </c>
      <c r="G10" s="2">
        <f t="shared" si="0"/>
        <v>-0.0034599999999898046</v>
      </c>
      <c r="H10" s="2">
        <f t="shared" si="1"/>
        <v>0.009519999999994866</v>
      </c>
      <c r="I10" s="2">
        <f t="shared" si="2"/>
        <v>-0.0021600000000034925</v>
      </c>
    </row>
    <row r="11" spans="1:9" ht="15.75">
      <c r="A11" s="6">
        <v>10</v>
      </c>
      <c r="B11" s="15">
        <v>0.6611111111111111</v>
      </c>
      <c r="C11" s="7">
        <v>-94.63527</v>
      </c>
      <c r="D11" s="7">
        <v>102.48053</v>
      </c>
      <c r="E11" s="8">
        <v>-37.98045</v>
      </c>
      <c r="F11" s="16">
        <v>39567</v>
      </c>
      <c r="G11" s="2">
        <f t="shared" si="0"/>
        <v>0.0015100000000103364</v>
      </c>
      <c r="H11" s="2">
        <f t="shared" si="1"/>
        <v>-0.004680000000007567</v>
      </c>
      <c r="I11" s="2">
        <f t="shared" si="2"/>
        <v>0.0002099999999956026</v>
      </c>
    </row>
    <row r="12" spans="1:9" ht="15.75">
      <c r="A12" s="6">
        <v>11</v>
      </c>
      <c r="B12" s="15">
        <v>0.6659722222222222</v>
      </c>
      <c r="C12" s="7">
        <v>-94.62548</v>
      </c>
      <c r="D12" s="7">
        <v>102.45329</v>
      </c>
      <c r="E12" s="8">
        <v>-37.9743</v>
      </c>
      <c r="F12" s="16">
        <v>39567</v>
      </c>
      <c r="G12" s="2">
        <f t="shared" si="0"/>
        <v>-0.008279999999999177</v>
      </c>
      <c r="H12" s="2">
        <f t="shared" si="1"/>
        <v>0.02255999999999858</v>
      </c>
      <c r="I12" s="2">
        <f t="shared" si="2"/>
        <v>-0.005940000000002499</v>
      </c>
    </row>
    <row r="13" spans="1:9" ht="15.75">
      <c r="A13" s="6">
        <v>12</v>
      </c>
      <c r="B13" s="15">
        <v>0.6701388888888888</v>
      </c>
      <c r="C13" s="7">
        <v>-94.63879</v>
      </c>
      <c r="D13" s="7">
        <v>102.49031</v>
      </c>
      <c r="E13" s="8">
        <v>-37.98392</v>
      </c>
      <c r="F13" s="16">
        <v>39567</v>
      </c>
      <c r="G13" s="2">
        <f t="shared" si="0"/>
        <v>0.005030000000004975</v>
      </c>
      <c r="H13" s="2">
        <f t="shared" si="1"/>
        <v>-0.014459999999999695</v>
      </c>
      <c r="I13" s="2">
        <f t="shared" si="2"/>
        <v>0.0036799999999956867</v>
      </c>
    </row>
    <row r="14" spans="1:9" ht="15.75">
      <c r="A14" s="6">
        <v>13</v>
      </c>
      <c r="B14" s="15">
        <v>0.6743055555555556</v>
      </c>
      <c r="C14" s="7">
        <v>-94.62392</v>
      </c>
      <c r="D14" s="7">
        <v>102.45016</v>
      </c>
      <c r="E14" s="8">
        <v>-37.97404</v>
      </c>
      <c r="F14" s="16">
        <v>39567</v>
      </c>
      <c r="G14" s="2">
        <f t="shared" si="0"/>
        <v>-0.009839999999996962</v>
      </c>
      <c r="H14" s="2">
        <f t="shared" si="1"/>
        <v>0.025689999999997326</v>
      </c>
      <c r="I14" s="2">
        <f t="shared" si="2"/>
        <v>-0.006199999999999761</v>
      </c>
    </row>
    <row r="15" spans="1:9" ht="15.75">
      <c r="A15" s="6">
        <v>14</v>
      </c>
      <c r="B15" s="15">
        <v>0.6784722222222223</v>
      </c>
      <c r="C15" s="7">
        <v>-94.62567</v>
      </c>
      <c r="D15" s="7">
        <v>102.4538</v>
      </c>
      <c r="E15" s="8">
        <v>-37.97597</v>
      </c>
      <c r="F15" s="16">
        <v>39567</v>
      </c>
      <c r="G15" s="2">
        <f t="shared" si="0"/>
        <v>-0.008089999999995712</v>
      </c>
      <c r="H15" s="2">
        <f t="shared" si="1"/>
        <v>0.02204999999999302</v>
      </c>
      <c r="I15" s="2">
        <f t="shared" si="2"/>
        <v>-0.004270000000005325</v>
      </c>
    </row>
    <row r="16" spans="1:9" ht="15.75">
      <c r="A16" s="6">
        <v>15</v>
      </c>
      <c r="B16" s="15">
        <v>0.6826388888888889</v>
      </c>
      <c r="C16" s="7">
        <v>-94.62268</v>
      </c>
      <c r="D16" s="7">
        <v>102.44587</v>
      </c>
      <c r="E16" s="8">
        <v>-37.97502</v>
      </c>
      <c r="F16" s="16">
        <v>39567</v>
      </c>
      <c r="G16" s="2">
        <f t="shared" si="0"/>
        <v>-0.011079999999992651</v>
      </c>
      <c r="H16" s="2">
        <f t="shared" si="1"/>
        <v>0.02997999999999479</v>
      </c>
      <c r="I16" s="2">
        <f t="shared" si="2"/>
        <v>-0.005220000000001335</v>
      </c>
    </row>
    <row r="17" spans="1:9" ht="15.75">
      <c r="A17" s="6">
        <v>16</v>
      </c>
      <c r="B17" s="15">
        <v>0.6881944444444444</v>
      </c>
      <c r="C17" s="7">
        <v>-94.64057</v>
      </c>
      <c r="D17" s="7">
        <v>102.49688</v>
      </c>
      <c r="E17" s="8">
        <v>-37.98584</v>
      </c>
      <c r="F17" s="16">
        <v>39567</v>
      </c>
      <c r="G17" s="2">
        <f t="shared" si="0"/>
        <v>0.006810000000001537</v>
      </c>
      <c r="H17" s="2">
        <f t="shared" si="1"/>
        <v>-0.021030000000010318</v>
      </c>
      <c r="I17" s="2">
        <f t="shared" si="2"/>
        <v>0.00560000000000116</v>
      </c>
    </row>
    <row r="18" spans="1:9" ht="15.75">
      <c r="A18" s="6">
        <v>20</v>
      </c>
      <c r="B18" s="15">
        <v>0.6930555555555555</v>
      </c>
      <c r="C18" s="7">
        <v>-94.61818</v>
      </c>
      <c r="D18" s="7">
        <v>102.43584</v>
      </c>
      <c r="E18" s="8">
        <v>-37.9738</v>
      </c>
      <c r="F18" s="16">
        <v>39567</v>
      </c>
      <c r="G18" s="2">
        <f t="shared" si="0"/>
        <v>-0.015579999999999927</v>
      </c>
      <c r="H18" s="2">
        <f t="shared" si="1"/>
        <v>0.040009999999995216</v>
      </c>
      <c r="I18" s="2">
        <f t="shared" si="2"/>
        <v>-0.006440000000004886</v>
      </c>
    </row>
    <row r="19" spans="1:9" ht="15.75">
      <c r="A19" s="6">
        <v>25</v>
      </c>
      <c r="B19" s="15">
        <v>0.6986111111111111</v>
      </c>
      <c r="C19" s="7">
        <v>-94.63405</v>
      </c>
      <c r="D19" s="7">
        <v>102.47726</v>
      </c>
      <c r="E19" s="8">
        <v>-37.98243</v>
      </c>
      <c r="F19" s="16">
        <v>39567</v>
      </c>
      <c r="G19" s="2">
        <f t="shared" si="0"/>
        <v>0.00029000000000678483</v>
      </c>
      <c r="H19" s="2">
        <f t="shared" si="1"/>
        <v>-0.0014100000000070168</v>
      </c>
      <c r="I19" s="2">
        <f t="shared" si="2"/>
        <v>0.002189999999998804</v>
      </c>
    </row>
    <row r="20" spans="1:9" ht="15.75">
      <c r="A20" s="6">
        <v>30</v>
      </c>
      <c r="B20" s="15">
        <v>0.7034722222222222</v>
      </c>
      <c r="C20" s="7">
        <v>-94.64043</v>
      </c>
      <c r="D20" s="7">
        <v>102.49614</v>
      </c>
      <c r="E20" s="8">
        <v>-37.98736</v>
      </c>
      <c r="F20" s="16">
        <v>39567</v>
      </c>
      <c r="G20" s="2">
        <f t="shared" si="0"/>
        <v>0.006669999999999732</v>
      </c>
      <c r="H20" s="2">
        <f t="shared" si="1"/>
        <v>-0.020290000000002806</v>
      </c>
      <c r="I20" s="2">
        <f t="shared" si="2"/>
        <v>0.007120000000000459</v>
      </c>
    </row>
    <row r="21" spans="1:9" ht="15.75">
      <c r="A21" s="6">
        <v>35</v>
      </c>
      <c r="B21" s="15">
        <v>0.7083333333333334</v>
      </c>
      <c r="C21" s="7">
        <v>-94.64786</v>
      </c>
      <c r="D21" s="7">
        <v>102.5158</v>
      </c>
      <c r="E21" s="8">
        <v>-37.99195</v>
      </c>
      <c r="F21" s="16">
        <v>39567</v>
      </c>
      <c r="G21" s="2">
        <f t="shared" si="0"/>
        <v>0.014099999999999113</v>
      </c>
      <c r="H21" s="2">
        <f t="shared" si="1"/>
        <v>-0.03995000000000459</v>
      </c>
      <c r="I21" s="2">
        <f t="shared" si="2"/>
        <v>0.011710000000000775</v>
      </c>
    </row>
    <row r="22" spans="1:9" ht="15.75">
      <c r="A22" s="6">
        <v>40</v>
      </c>
      <c r="B22" s="15">
        <v>0.7138888888888889</v>
      </c>
      <c r="C22" s="7">
        <v>-94.62959</v>
      </c>
      <c r="D22" s="7">
        <v>102.46534</v>
      </c>
      <c r="E22" s="8">
        <v>-37.97989</v>
      </c>
      <c r="F22" s="16">
        <v>39567</v>
      </c>
      <c r="G22" s="2">
        <f t="shared" si="0"/>
        <v>-0.0041700000000020054</v>
      </c>
      <c r="H22" s="2">
        <f t="shared" si="1"/>
        <v>0.010509999999996467</v>
      </c>
      <c r="I22" s="2">
        <f t="shared" si="2"/>
        <v>-0.00035000000000451337</v>
      </c>
    </row>
    <row r="23" spans="1:9" ht="15.75">
      <c r="A23" s="6">
        <v>45</v>
      </c>
      <c r="B23" s="15">
        <v>0.31666666666666665</v>
      </c>
      <c r="C23" s="7">
        <v>-94.62602</v>
      </c>
      <c r="D23" s="7">
        <v>102.44819</v>
      </c>
      <c r="E23" s="8">
        <v>-37.9755</v>
      </c>
      <c r="F23" s="16">
        <v>39568</v>
      </c>
      <c r="G23" s="2">
        <f t="shared" si="0"/>
        <v>-0.007739999999998304</v>
      </c>
      <c r="H23" s="2">
        <f t="shared" si="1"/>
        <v>0.027659999999997353</v>
      </c>
      <c r="I23" s="2">
        <f t="shared" si="2"/>
        <v>-0.0047400000000052955</v>
      </c>
    </row>
    <row r="24" spans="1:9" ht="15.75">
      <c r="A24" s="6">
        <v>50</v>
      </c>
      <c r="B24" s="15">
        <v>0.32430555555555557</v>
      </c>
      <c r="C24" s="7">
        <v>-94.6259</v>
      </c>
      <c r="D24" s="7">
        <v>102.44891</v>
      </c>
      <c r="E24" s="8">
        <v>-37.9752</v>
      </c>
      <c r="F24" s="16">
        <v>39568</v>
      </c>
      <c r="G24" s="2">
        <f t="shared" si="0"/>
        <v>-0.00785999999999376</v>
      </c>
      <c r="H24" s="2">
        <f t="shared" si="1"/>
        <v>0.02693999999999619</v>
      </c>
      <c r="I24" s="2">
        <f t="shared" si="2"/>
        <v>-0.005040000000001044</v>
      </c>
    </row>
    <row r="25" spans="1:9" ht="15.75">
      <c r="A25" s="6">
        <v>55</v>
      </c>
      <c r="B25" s="15">
        <v>0.3298611111111111</v>
      </c>
      <c r="C25" s="7">
        <v>-94.641</v>
      </c>
      <c r="D25" s="7">
        <v>102.49113</v>
      </c>
      <c r="E25" s="8">
        <v>-37.98653</v>
      </c>
      <c r="F25" s="16">
        <v>39568</v>
      </c>
      <c r="G25" s="2">
        <f t="shared" si="0"/>
        <v>0.007240000000010127</v>
      </c>
      <c r="H25" s="2">
        <f t="shared" si="1"/>
        <v>-0.015280000000004179</v>
      </c>
      <c r="I25" s="2">
        <f t="shared" si="2"/>
        <v>0.006289999999999907</v>
      </c>
    </row>
    <row r="26" spans="1:9" ht="15.75">
      <c r="A26" s="6">
        <v>60</v>
      </c>
      <c r="B26" s="15">
        <v>0.3347222222222222</v>
      </c>
      <c r="C26" s="7">
        <v>-94.64123</v>
      </c>
      <c r="D26" s="7">
        <v>102.49264</v>
      </c>
      <c r="E26" s="8">
        <v>-37.98768</v>
      </c>
      <c r="F26" s="16">
        <v>39568</v>
      </c>
      <c r="G26" s="2">
        <f t="shared" si="0"/>
        <v>0.007469999999997867</v>
      </c>
      <c r="H26" s="2">
        <f t="shared" si="1"/>
        <v>-0.016790000000000305</v>
      </c>
      <c r="I26" s="2">
        <f t="shared" si="2"/>
        <v>0.00743999999999545</v>
      </c>
    </row>
    <row r="27" spans="1:9" ht="15.75">
      <c r="A27" s="6">
        <v>65</v>
      </c>
      <c r="B27" s="15">
        <v>0.33958333333333335</v>
      </c>
      <c r="C27" s="7">
        <v>-94.64215</v>
      </c>
      <c r="D27" s="7">
        <v>102.49596</v>
      </c>
      <c r="E27" s="8">
        <v>-37.98864</v>
      </c>
      <c r="F27" s="16">
        <v>39568</v>
      </c>
      <c r="G27" s="2">
        <f t="shared" si="0"/>
        <v>0.00839000000000567</v>
      </c>
      <c r="H27" s="2">
        <f t="shared" si="1"/>
        <v>-0.020110000000002515</v>
      </c>
      <c r="I27" s="2">
        <f t="shared" si="2"/>
        <v>0.008399999999994634</v>
      </c>
    </row>
    <row r="28" spans="1:9" ht="15.75">
      <c r="A28" s="6">
        <v>70</v>
      </c>
      <c r="B28" s="15">
        <v>0.3444444444444445</v>
      </c>
      <c r="C28" s="7">
        <v>-94.63149</v>
      </c>
      <c r="D28" s="7">
        <v>102.46521</v>
      </c>
      <c r="E28" s="8">
        <v>-37.97982</v>
      </c>
      <c r="F28" s="16">
        <v>39568</v>
      </c>
      <c r="G28" s="2">
        <f t="shared" si="0"/>
        <v>-0.0022699999999957754</v>
      </c>
      <c r="H28" s="2">
        <f t="shared" si="1"/>
        <v>0.010639999999995098</v>
      </c>
      <c r="I28" s="2">
        <f t="shared" si="2"/>
        <v>-0.00042000000000541604</v>
      </c>
    </row>
    <row r="29" spans="1:9" ht="15.75">
      <c r="A29" s="6">
        <v>75</v>
      </c>
      <c r="B29" s="15">
        <v>0.3527777777777778</v>
      </c>
      <c r="C29" s="7">
        <v>-94.65284</v>
      </c>
      <c r="D29" s="7">
        <v>102.52454</v>
      </c>
      <c r="E29" s="8">
        <v>-37.99544</v>
      </c>
      <c r="F29" s="16">
        <v>39568</v>
      </c>
      <c r="G29" s="2">
        <f t="shared" si="0"/>
        <v>0.01908000000000243</v>
      </c>
      <c r="H29" s="2">
        <f t="shared" si="1"/>
        <v>-0.04869000000000767</v>
      </c>
      <c r="I29" s="2">
        <f t="shared" si="2"/>
        <v>0.015200000000000102</v>
      </c>
    </row>
    <row r="30" spans="1:9" ht="15.75">
      <c r="A30" s="6">
        <v>80</v>
      </c>
      <c r="B30" s="15">
        <v>0.36944444444444446</v>
      </c>
      <c r="C30" s="7">
        <v>-94.62396</v>
      </c>
      <c r="D30" s="7">
        <v>102.44268</v>
      </c>
      <c r="E30" s="8">
        <v>-37.97458</v>
      </c>
      <c r="F30" s="16">
        <v>39568</v>
      </c>
      <c r="G30" s="2">
        <f t="shared" si="0"/>
        <v>-0.009799999999998477</v>
      </c>
      <c r="H30" s="2">
        <f t="shared" si="1"/>
        <v>0.03316999999999837</v>
      </c>
      <c r="I30" s="2">
        <f t="shared" si="2"/>
        <v>-0.005659999999998888</v>
      </c>
    </row>
    <row r="31" spans="1:9" ht="15.75">
      <c r="A31" s="6">
        <v>85</v>
      </c>
      <c r="B31" s="15">
        <v>0.3743055555555555</v>
      </c>
      <c r="C31" s="7">
        <v>-94.62708</v>
      </c>
      <c r="D31" s="7">
        <v>102.45049</v>
      </c>
      <c r="E31" s="8">
        <v>-37.97748</v>
      </c>
      <c r="F31" s="16">
        <v>39568</v>
      </c>
      <c r="G31" s="2">
        <f t="shared" si="0"/>
        <v>-0.006679999999988695</v>
      </c>
      <c r="H31" s="2">
        <f t="shared" si="1"/>
        <v>0.025359999999992056</v>
      </c>
      <c r="I31" s="2">
        <f t="shared" si="2"/>
        <v>-0.002760000000002094</v>
      </c>
    </row>
    <row r="32" spans="1:9" ht="15.75">
      <c r="A32" s="6">
        <v>90</v>
      </c>
      <c r="B32" s="15">
        <v>0.37986111111111115</v>
      </c>
      <c r="C32" s="7">
        <v>-94.62512</v>
      </c>
      <c r="D32" s="7">
        <v>102.44743</v>
      </c>
      <c r="E32" s="8">
        <v>-37.97641</v>
      </c>
      <c r="F32" s="16">
        <v>39568</v>
      </c>
      <c r="G32" s="2">
        <f t="shared" si="0"/>
        <v>-0.008639999999999759</v>
      </c>
      <c r="H32" s="2">
        <f t="shared" si="1"/>
        <v>0.028419999999997003</v>
      </c>
      <c r="I32" s="2">
        <f t="shared" si="2"/>
        <v>-0.003830000000000666</v>
      </c>
    </row>
    <row r="33" spans="1:9" ht="15.75">
      <c r="A33" s="6">
        <v>95</v>
      </c>
      <c r="B33" s="15">
        <v>0.3861111111111111</v>
      </c>
      <c r="C33" s="7">
        <v>-94.62593</v>
      </c>
      <c r="D33" s="7">
        <v>102.4495</v>
      </c>
      <c r="E33" s="8">
        <v>-37.97816</v>
      </c>
      <c r="F33" s="16">
        <v>39568</v>
      </c>
      <c r="G33" s="2">
        <f t="shared" si="0"/>
        <v>-0.00782999999999845</v>
      </c>
      <c r="H33" s="2">
        <f t="shared" si="1"/>
        <v>0.026349999999993656</v>
      </c>
      <c r="I33" s="2">
        <f t="shared" si="2"/>
        <v>-0.0020799999999994156</v>
      </c>
    </row>
    <row r="34" spans="1:9" ht="15.75">
      <c r="A34" s="6">
        <v>96</v>
      </c>
      <c r="B34" s="15">
        <v>0.3909722222222222</v>
      </c>
      <c r="C34" s="7">
        <v>-94.6233</v>
      </c>
      <c r="D34" s="7">
        <v>102.4423</v>
      </c>
      <c r="E34" s="8">
        <v>-37.97672</v>
      </c>
      <c r="F34" s="16">
        <v>39568</v>
      </c>
      <c r="G34" s="2">
        <f t="shared" si="0"/>
        <v>-0.010459999999994807</v>
      </c>
      <c r="H34" s="2">
        <f t="shared" si="1"/>
        <v>0.03354999999999109</v>
      </c>
      <c r="I34" s="2">
        <f t="shared" si="2"/>
        <v>-0.003520000000001744</v>
      </c>
    </row>
    <row r="35" spans="1:9" ht="15.75">
      <c r="A35" s="6">
        <v>97</v>
      </c>
      <c r="B35" s="15">
        <v>0.3965277777777778</v>
      </c>
      <c r="C35" s="7">
        <v>-94.63943</v>
      </c>
      <c r="D35" s="7">
        <v>102.48729</v>
      </c>
      <c r="E35" s="8">
        <v>-37.98558</v>
      </c>
      <c r="F35" s="16">
        <v>39568</v>
      </c>
      <c r="G35" s="2">
        <f t="shared" si="0"/>
        <v>0.005670000000009168</v>
      </c>
      <c r="H35" s="2">
        <f t="shared" si="1"/>
        <v>-0.011440000000007444</v>
      </c>
      <c r="I35" s="2">
        <f t="shared" si="2"/>
        <v>0.005339999999996792</v>
      </c>
    </row>
    <row r="36" spans="1:9" ht="15.75">
      <c r="A36" s="6">
        <v>98</v>
      </c>
      <c r="B36" s="15">
        <v>0.40069444444444446</v>
      </c>
      <c r="C36" s="7">
        <v>-94.6445</v>
      </c>
      <c r="D36" s="7">
        <v>102.50163</v>
      </c>
      <c r="E36" s="8">
        <v>-37.98952</v>
      </c>
      <c r="F36" s="16">
        <v>39568</v>
      </c>
      <c r="G36" s="2">
        <f t="shared" si="0"/>
        <v>0.010739999999998417</v>
      </c>
      <c r="H36" s="2">
        <f t="shared" si="1"/>
        <v>-0.025780000000011682</v>
      </c>
      <c r="I36" s="2">
        <f t="shared" si="2"/>
        <v>0.009279999999996846</v>
      </c>
    </row>
    <row r="37" spans="1:9" ht="15.75">
      <c r="A37" s="6">
        <v>99</v>
      </c>
      <c r="B37" s="15">
        <v>0.4055555555555555</v>
      </c>
      <c r="C37" s="7">
        <v>-94.6441</v>
      </c>
      <c r="D37" s="7">
        <v>102.50165</v>
      </c>
      <c r="E37" s="8">
        <v>-37.99001</v>
      </c>
      <c r="F37" s="16">
        <v>39568</v>
      </c>
      <c r="G37" s="2">
        <f t="shared" si="0"/>
        <v>0.01033999999999935</v>
      </c>
      <c r="H37" s="2">
        <f t="shared" si="1"/>
        <v>-0.02580000000000382</v>
      </c>
      <c r="I37" s="2">
        <f t="shared" si="2"/>
        <v>0.00976999999999606</v>
      </c>
    </row>
    <row r="38" spans="1:9" ht="16.5" thickBot="1">
      <c r="A38" s="6">
        <v>100</v>
      </c>
      <c r="B38" s="15">
        <v>0.4361111111111111</v>
      </c>
      <c r="C38" s="7">
        <v>-94.63026</v>
      </c>
      <c r="D38" s="7">
        <v>102.45216</v>
      </c>
      <c r="E38" s="8">
        <v>-37.98275</v>
      </c>
      <c r="F38" s="16">
        <v>39568</v>
      </c>
      <c r="G38" s="2">
        <f t="shared" si="0"/>
        <v>-0.0034999999999882903</v>
      </c>
      <c r="H38" s="2">
        <f t="shared" si="1"/>
        <v>0.023689999999987776</v>
      </c>
      <c r="I38" s="2">
        <f t="shared" si="2"/>
        <v>0.0025100000000009004</v>
      </c>
    </row>
    <row r="39" spans="1:9" ht="16.5" thickBot="1">
      <c r="A39" s="9" t="s">
        <v>10</v>
      </c>
      <c r="B39" s="17"/>
      <c r="C39" s="10">
        <f>AVERAGE(C2:C38)</f>
        <v>-94.6344248648649</v>
      </c>
      <c r="D39" s="10">
        <f>AVERAGE(D2:D38)</f>
        <v>102.4757956756757</v>
      </c>
      <c r="E39" s="11">
        <f>AVERAGE(E2:E38)</f>
        <v>-37.982075945945944</v>
      </c>
      <c r="G39" s="19">
        <f>SQRT(SUMSQ(G2:G38)/COUNTA(G2:G38))</f>
        <v>0.008921862610039823</v>
      </c>
      <c r="H39" s="19">
        <f>SQRT(SUMSQ(H2:H38)/COUNTA(H2:H38))</f>
        <v>0.025266348146272488</v>
      </c>
      <c r="I39" s="19">
        <f>SQRT(SUMSQ(I2:I38)/COUNTA(I2:I38))</f>
        <v>0.006156524335360289</v>
      </c>
    </row>
    <row r="40" spans="1:5" ht="16.5" thickBot="1">
      <c r="A40" s="9" t="s">
        <v>11</v>
      </c>
      <c r="B40" s="17"/>
      <c r="C40" s="10">
        <f>MAX(C2:C38)-MIN(C2:C38)</f>
        <v>0.034660000000002356</v>
      </c>
      <c r="D40" s="10">
        <f>MAX(D2:D38)-MIN(D2:D38)</f>
        <v>0.08870000000000289</v>
      </c>
      <c r="E40" s="11">
        <f>MAX(E2:E38)-MIN(E2:E38)</f>
        <v>0.02164000000000499</v>
      </c>
    </row>
    <row r="41" spans="1:5" ht="16.5" thickBot="1">
      <c r="A41" s="9" t="s">
        <v>12</v>
      </c>
      <c r="B41" s="17"/>
      <c r="C41" s="10">
        <f>STDEV(C2:C38)</f>
        <v>0.009019778767187034</v>
      </c>
      <c r="D41" s="10">
        <f>STDEV(D2:D38)</f>
        <v>0.02561480675752258</v>
      </c>
      <c r="E41" s="11">
        <f>STDEV(E2:E38)</f>
        <v>0.005957459124427086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3">
      <selection activeCell="G1" sqref="G1:I39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6</v>
      </c>
      <c r="B1" s="15" t="s">
        <v>13</v>
      </c>
      <c r="C1" s="13" t="s">
        <v>2</v>
      </c>
      <c r="D1" s="13" t="s">
        <v>3</v>
      </c>
      <c r="E1" s="14" t="s">
        <v>4</v>
      </c>
      <c r="F1" s="16" t="s">
        <v>14</v>
      </c>
      <c r="G1" s="2" t="s">
        <v>20</v>
      </c>
      <c r="H1" s="2" t="s">
        <v>21</v>
      </c>
      <c r="I1" s="2" t="s">
        <v>22</v>
      </c>
    </row>
    <row r="2" spans="1:9" ht="15.75">
      <c r="A2" s="6">
        <v>1</v>
      </c>
      <c r="B2" s="15">
        <v>0.6201388888888889</v>
      </c>
      <c r="C2" s="7">
        <v>-51.41035</v>
      </c>
      <c r="D2" s="7">
        <v>102.49614</v>
      </c>
      <c r="E2" s="8">
        <v>67.80953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0.6243055555555556</v>
      </c>
      <c r="C3" s="7">
        <v>-51.42667</v>
      </c>
      <c r="D3" s="7">
        <v>102.49764</v>
      </c>
      <c r="E3" s="8">
        <v>67.80603</v>
      </c>
      <c r="F3" s="16">
        <v>39567</v>
      </c>
      <c r="G3" s="2">
        <f>($C$2-C3)</f>
        <v>0.016320000000000334</v>
      </c>
      <c r="H3" s="2">
        <f>($D$2-D3)</f>
        <v>-0.0015000000000071623</v>
      </c>
      <c r="I3" s="2">
        <f>($E$2-E3)</f>
        <v>0.0034999999999882903</v>
      </c>
    </row>
    <row r="4" spans="1:9" ht="15.75">
      <c r="A4" s="6">
        <v>3</v>
      </c>
      <c r="B4" s="15">
        <v>0.6291666666666667</v>
      </c>
      <c r="C4" s="7">
        <v>-51.39248</v>
      </c>
      <c r="D4" s="7">
        <v>102.49809</v>
      </c>
      <c r="E4" s="8">
        <v>67.81122</v>
      </c>
      <c r="F4" s="16">
        <v>39567</v>
      </c>
      <c r="G4" s="2">
        <f aca="true" t="shared" si="0" ref="G4:G38">($C$2-C4)</f>
        <v>-0.01787000000000205</v>
      </c>
      <c r="H4" s="2">
        <f aca="true" t="shared" si="1" ref="H4:H38">($D$2-D4)</f>
        <v>-0.0019500000000078899</v>
      </c>
      <c r="I4" s="2">
        <f aca="true" t="shared" si="2" ref="I4:I38">($E$2-E4)</f>
        <v>-0.0016900000000106274</v>
      </c>
    </row>
    <row r="5" spans="1:9" ht="15.75">
      <c r="A5" s="6">
        <v>4</v>
      </c>
      <c r="B5" s="15">
        <v>0.6333333333333333</v>
      </c>
      <c r="C5" s="7">
        <v>-51.42012</v>
      </c>
      <c r="D5" s="7">
        <v>102.49759</v>
      </c>
      <c r="E5" s="8">
        <v>67.80715</v>
      </c>
      <c r="F5" s="16">
        <v>39567</v>
      </c>
      <c r="G5" s="2">
        <f t="shared" si="0"/>
        <v>0.00976999999999606</v>
      </c>
      <c r="H5" s="2">
        <f t="shared" si="1"/>
        <v>-0.0014500000000055024</v>
      </c>
      <c r="I5" s="2">
        <f t="shared" si="2"/>
        <v>0.002380000000002269</v>
      </c>
    </row>
    <row r="6" spans="1:9" ht="15.75">
      <c r="A6" s="6">
        <v>5</v>
      </c>
      <c r="B6" s="15">
        <v>0.6381944444444444</v>
      </c>
      <c r="C6" s="7">
        <v>-51.42808</v>
      </c>
      <c r="D6" s="7">
        <v>102.4972</v>
      </c>
      <c r="E6" s="8">
        <v>67.80545</v>
      </c>
      <c r="F6" s="16">
        <v>39567</v>
      </c>
      <c r="G6" s="2">
        <f t="shared" si="0"/>
        <v>0.017730000000000246</v>
      </c>
      <c r="H6" s="2">
        <f t="shared" si="1"/>
        <v>-0.0010600000000096088</v>
      </c>
      <c r="I6" s="2">
        <f t="shared" si="2"/>
        <v>0.00408000000000186</v>
      </c>
    </row>
    <row r="7" spans="1:9" ht="15.75">
      <c r="A7" s="6">
        <v>6</v>
      </c>
      <c r="B7" s="15">
        <v>0.642361111111111</v>
      </c>
      <c r="C7" s="7">
        <v>-51.42376</v>
      </c>
      <c r="D7" s="7">
        <v>102.49666</v>
      </c>
      <c r="E7" s="8">
        <v>67.8065</v>
      </c>
      <c r="F7" s="16">
        <v>39567</v>
      </c>
      <c r="G7" s="2">
        <f t="shared" si="0"/>
        <v>0.013410000000000366</v>
      </c>
      <c r="H7" s="2">
        <f t="shared" si="1"/>
        <v>-0.0005200000000087357</v>
      </c>
      <c r="I7" s="2">
        <f t="shared" si="2"/>
        <v>0.0030299999999954252</v>
      </c>
    </row>
    <row r="8" spans="1:9" ht="15.75">
      <c r="A8" s="6">
        <v>7</v>
      </c>
      <c r="B8" s="15">
        <v>0.6472222222222223</v>
      </c>
      <c r="C8" s="7">
        <v>-51.43275</v>
      </c>
      <c r="D8" s="7">
        <v>102.4979</v>
      </c>
      <c r="E8" s="8">
        <v>67.80459</v>
      </c>
      <c r="F8" s="16">
        <v>39567</v>
      </c>
      <c r="G8" s="2">
        <f t="shared" si="0"/>
        <v>0.022399999999997533</v>
      </c>
      <c r="H8" s="2">
        <f t="shared" si="1"/>
        <v>-0.0017600000000044247</v>
      </c>
      <c r="I8" s="2">
        <f t="shared" si="2"/>
        <v>0.0049399999999906186</v>
      </c>
    </row>
    <row r="9" spans="1:9" ht="15.75">
      <c r="A9" s="6">
        <v>8</v>
      </c>
      <c r="B9" s="15">
        <v>0.6520833333333333</v>
      </c>
      <c r="C9" s="7">
        <v>-51.43132</v>
      </c>
      <c r="D9" s="7">
        <v>102.49848</v>
      </c>
      <c r="E9" s="8">
        <v>67.80516</v>
      </c>
      <c r="F9" s="16">
        <v>39567</v>
      </c>
      <c r="G9" s="2">
        <f t="shared" si="0"/>
        <v>0.02096999999999838</v>
      </c>
      <c r="H9" s="2">
        <f t="shared" si="1"/>
        <v>-0.0023400000000037835</v>
      </c>
      <c r="I9" s="2">
        <f t="shared" si="2"/>
        <v>0.004369999999994434</v>
      </c>
    </row>
    <row r="10" spans="1:9" ht="15.75">
      <c r="A10" s="6">
        <v>9</v>
      </c>
      <c r="B10" s="15">
        <v>0.65625</v>
      </c>
      <c r="C10" s="7">
        <v>-51.40443</v>
      </c>
      <c r="D10" s="7">
        <v>102.4949</v>
      </c>
      <c r="E10" s="8">
        <v>67.81054</v>
      </c>
      <c r="F10" s="16">
        <v>39567</v>
      </c>
      <c r="G10" s="2">
        <f t="shared" si="0"/>
        <v>-0.005920000000003256</v>
      </c>
      <c r="H10" s="2">
        <f t="shared" si="1"/>
        <v>0.001239999999995689</v>
      </c>
      <c r="I10" s="2">
        <f t="shared" si="2"/>
        <v>-0.001010000000007949</v>
      </c>
    </row>
    <row r="11" spans="1:9" ht="15.75">
      <c r="A11" s="6">
        <v>10</v>
      </c>
      <c r="B11" s="15">
        <v>0.6611111111111111</v>
      </c>
      <c r="C11" s="7">
        <v>-51.41294</v>
      </c>
      <c r="D11" s="7">
        <v>102.49652</v>
      </c>
      <c r="E11" s="8">
        <v>67.80898</v>
      </c>
      <c r="F11" s="16">
        <v>39567</v>
      </c>
      <c r="G11" s="2">
        <f t="shared" si="0"/>
        <v>0.0025899999999978718</v>
      </c>
      <c r="H11" s="2">
        <f t="shared" si="1"/>
        <v>-0.00038000000000693035</v>
      </c>
      <c r="I11" s="2">
        <f t="shared" si="2"/>
        <v>0.0005499999999898364</v>
      </c>
    </row>
    <row r="12" spans="1:9" ht="15.75">
      <c r="A12" s="6">
        <v>11</v>
      </c>
      <c r="B12" s="15">
        <v>0.6659722222222222</v>
      </c>
      <c r="C12" s="7">
        <v>-51.39543</v>
      </c>
      <c r="D12" s="7">
        <v>102.49441</v>
      </c>
      <c r="E12" s="8">
        <v>67.8128</v>
      </c>
      <c r="F12" s="16">
        <v>39567</v>
      </c>
      <c r="G12" s="2">
        <f t="shared" si="0"/>
        <v>-0.014920000000003597</v>
      </c>
      <c r="H12" s="2">
        <f t="shared" si="1"/>
        <v>0.0017299999999949023</v>
      </c>
      <c r="I12" s="2">
        <f t="shared" si="2"/>
        <v>-0.0032700000000005502</v>
      </c>
    </row>
    <row r="13" spans="1:9" ht="15.75">
      <c r="A13" s="6">
        <v>12</v>
      </c>
      <c r="B13" s="15">
        <v>0.6701388888888888</v>
      </c>
      <c r="C13" s="7">
        <v>-51.41935</v>
      </c>
      <c r="D13" s="7">
        <v>102.49693</v>
      </c>
      <c r="E13" s="8">
        <v>67.80744</v>
      </c>
      <c r="F13" s="16">
        <v>39567</v>
      </c>
      <c r="G13" s="2">
        <f t="shared" si="0"/>
        <v>0.009000000000000341</v>
      </c>
      <c r="H13" s="2">
        <f t="shared" si="1"/>
        <v>-0.0007900000000091723</v>
      </c>
      <c r="I13" s="2">
        <f t="shared" si="2"/>
        <v>0.0020899999999954844</v>
      </c>
    </row>
    <row r="14" spans="1:9" ht="15.75">
      <c r="A14" s="6">
        <v>13</v>
      </c>
      <c r="B14" s="15">
        <v>0.6743055555555556</v>
      </c>
      <c r="C14" s="7">
        <v>-51.39372</v>
      </c>
      <c r="D14" s="7">
        <v>102.49466</v>
      </c>
      <c r="E14" s="8">
        <v>67.81281</v>
      </c>
      <c r="F14" s="16">
        <v>39567</v>
      </c>
      <c r="G14" s="2">
        <f t="shared" si="0"/>
        <v>-0.016629999999999256</v>
      </c>
      <c r="H14" s="2">
        <f t="shared" si="1"/>
        <v>0.001480000000000814</v>
      </c>
      <c r="I14" s="2">
        <f t="shared" si="2"/>
        <v>-0.0032800000000037244</v>
      </c>
    </row>
    <row r="15" spans="1:9" ht="15.75">
      <c r="A15" s="6">
        <v>14</v>
      </c>
      <c r="B15" s="15">
        <v>0.6784722222222223</v>
      </c>
      <c r="C15" s="7">
        <v>-51.39461</v>
      </c>
      <c r="D15" s="7">
        <v>102.50195</v>
      </c>
      <c r="E15" s="8">
        <v>67.81008</v>
      </c>
      <c r="F15" s="16">
        <v>39567</v>
      </c>
      <c r="G15" s="2">
        <f t="shared" si="0"/>
        <v>-0.015740000000000975</v>
      </c>
      <c r="H15" s="2">
        <f t="shared" si="1"/>
        <v>-0.005809999999996762</v>
      </c>
      <c r="I15" s="2">
        <f t="shared" si="2"/>
        <v>-0.0005500000000040473</v>
      </c>
    </row>
    <row r="16" spans="1:9" ht="15.75">
      <c r="A16" s="6">
        <v>15</v>
      </c>
      <c r="B16" s="15">
        <v>0.6826388888888889</v>
      </c>
      <c r="C16" s="7">
        <v>-51.39207</v>
      </c>
      <c r="D16" s="7">
        <v>102.49859</v>
      </c>
      <c r="E16" s="8">
        <v>67.81171</v>
      </c>
      <c r="F16" s="16">
        <v>39567</v>
      </c>
      <c r="G16" s="2">
        <f t="shared" si="0"/>
        <v>-0.018280000000004293</v>
      </c>
      <c r="H16" s="2">
        <f t="shared" si="1"/>
        <v>-0.0024499999999960664</v>
      </c>
      <c r="I16" s="2">
        <f t="shared" si="2"/>
        <v>-0.0021800000000098407</v>
      </c>
    </row>
    <row r="17" spans="1:9" ht="15.75">
      <c r="A17" s="6">
        <v>16</v>
      </c>
      <c r="B17" s="15">
        <v>0.6881944444444444</v>
      </c>
      <c r="C17" s="7">
        <v>-51.42287</v>
      </c>
      <c r="D17" s="7">
        <v>102.4989</v>
      </c>
      <c r="E17" s="8">
        <v>67.80636</v>
      </c>
      <c r="F17" s="16">
        <v>39567</v>
      </c>
      <c r="G17" s="2">
        <f t="shared" si="0"/>
        <v>0.012520000000002085</v>
      </c>
      <c r="H17" s="2">
        <f t="shared" si="1"/>
        <v>-0.0027600000000091995</v>
      </c>
      <c r="I17" s="2">
        <f t="shared" si="2"/>
        <v>0.0031699999999972306</v>
      </c>
    </row>
    <row r="18" spans="1:9" ht="15.75">
      <c r="A18" s="6">
        <v>20</v>
      </c>
      <c r="B18" s="15">
        <v>0.6930555555555555</v>
      </c>
      <c r="C18" s="7">
        <v>-51.38745</v>
      </c>
      <c r="D18" s="7">
        <v>102.4925</v>
      </c>
      <c r="E18" s="8">
        <v>67.81325</v>
      </c>
      <c r="F18" s="16">
        <v>39567</v>
      </c>
      <c r="G18" s="2">
        <f t="shared" si="0"/>
        <v>-0.02289999999999992</v>
      </c>
      <c r="H18" s="2">
        <f t="shared" si="1"/>
        <v>0.0036399999999900956</v>
      </c>
      <c r="I18" s="2">
        <f t="shared" si="2"/>
        <v>-0.003720000000001278</v>
      </c>
    </row>
    <row r="19" spans="1:9" ht="15.75">
      <c r="A19" s="6">
        <v>25</v>
      </c>
      <c r="B19" s="15">
        <v>0.6986111111111111</v>
      </c>
      <c r="C19" s="7">
        <v>-51.41197</v>
      </c>
      <c r="D19" s="7">
        <v>102.49623</v>
      </c>
      <c r="E19" s="8">
        <v>67.80811</v>
      </c>
      <c r="F19" s="16">
        <v>39567</v>
      </c>
      <c r="G19" s="2">
        <f t="shared" si="0"/>
        <v>0.001619999999995514</v>
      </c>
      <c r="H19" s="2">
        <f t="shared" si="1"/>
        <v>-9.000000000014552E-05</v>
      </c>
      <c r="I19" s="2">
        <f t="shared" si="2"/>
        <v>0.00141999999999598</v>
      </c>
    </row>
    <row r="20" spans="1:9" ht="15.75">
      <c r="A20" s="6">
        <v>30</v>
      </c>
      <c r="B20" s="15">
        <v>0.7034722222222222</v>
      </c>
      <c r="C20" s="7">
        <v>-51.42372</v>
      </c>
      <c r="D20" s="7">
        <v>102.49733</v>
      </c>
      <c r="E20" s="8">
        <v>67.80537</v>
      </c>
      <c r="F20" s="16">
        <v>39567</v>
      </c>
      <c r="G20" s="2">
        <f t="shared" si="0"/>
        <v>0.01337000000000188</v>
      </c>
      <c r="H20" s="2">
        <f t="shared" si="1"/>
        <v>-0.00119000000000824</v>
      </c>
      <c r="I20" s="2">
        <f t="shared" si="2"/>
        <v>0.004159999999998831</v>
      </c>
    </row>
    <row r="21" spans="1:9" ht="15.75">
      <c r="A21" s="6">
        <v>35</v>
      </c>
      <c r="B21" s="15">
        <v>0.7083333333333334</v>
      </c>
      <c r="C21" s="7">
        <v>-51.43538</v>
      </c>
      <c r="D21" s="7">
        <v>102.49937</v>
      </c>
      <c r="E21" s="8">
        <v>67.80318</v>
      </c>
      <c r="F21" s="16">
        <v>39567</v>
      </c>
      <c r="G21" s="2">
        <f t="shared" si="0"/>
        <v>0.025030000000000996</v>
      </c>
      <c r="H21" s="2">
        <f t="shared" si="1"/>
        <v>-0.0032300000000020646</v>
      </c>
      <c r="I21" s="2">
        <f t="shared" si="2"/>
        <v>0.006349999999997635</v>
      </c>
    </row>
    <row r="22" spans="1:9" ht="15.75">
      <c r="A22" s="6">
        <v>40</v>
      </c>
      <c r="B22" s="15">
        <v>0.7138888888888889</v>
      </c>
      <c r="C22" s="7">
        <v>-51.40435</v>
      </c>
      <c r="D22" s="7">
        <v>102.49542</v>
      </c>
      <c r="E22" s="8">
        <v>67.80973</v>
      </c>
      <c r="F22" s="16">
        <v>39567</v>
      </c>
      <c r="G22" s="2">
        <f t="shared" si="0"/>
        <v>-0.006000000000000227</v>
      </c>
      <c r="H22" s="2">
        <f t="shared" si="1"/>
        <v>0.0007200000000011642</v>
      </c>
      <c r="I22" s="2">
        <f t="shared" si="2"/>
        <v>-0.0002000000000066393</v>
      </c>
    </row>
    <row r="23" spans="1:9" ht="15.75">
      <c r="A23" s="6">
        <v>45</v>
      </c>
      <c r="B23" s="15">
        <v>0.31666666666666665</v>
      </c>
      <c r="C23" s="7">
        <v>-51.39614</v>
      </c>
      <c r="D23" s="7">
        <v>102.49348</v>
      </c>
      <c r="E23" s="8">
        <v>67.8126</v>
      </c>
      <c r="F23" s="16">
        <v>39568</v>
      </c>
      <c r="G23" s="2">
        <f t="shared" si="0"/>
        <v>-0.014209999999998502</v>
      </c>
      <c r="H23" s="2">
        <f t="shared" si="1"/>
        <v>0.002659999999991669</v>
      </c>
      <c r="I23" s="2">
        <f t="shared" si="2"/>
        <v>-0.003070000000008122</v>
      </c>
    </row>
    <row r="24" spans="1:9" ht="15.75">
      <c r="A24" s="6">
        <v>50</v>
      </c>
      <c r="B24" s="15">
        <v>0.32430555555555557</v>
      </c>
      <c r="C24" s="7">
        <v>-51.39551</v>
      </c>
      <c r="D24" s="7">
        <v>102.49637</v>
      </c>
      <c r="E24" s="8">
        <v>67.81293</v>
      </c>
      <c r="F24" s="16">
        <v>39568</v>
      </c>
      <c r="G24" s="2">
        <f t="shared" si="0"/>
        <v>-0.01483999999999952</v>
      </c>
      <c r="H24" s="2">
        <f t="shared" si="1"/>
        <v>-0.00023000000000195087</v>
      </c>
      <c r="I24" s="2">
        <f t="shared" si="2"/>
        <v>-0.0033999999999991815</v>
      </c>
    </row>
    <row r="25" spans="1:9" ht="15.75">
      <c r="A25" s="6">
        <v>55</v>
      </c>
      <c r="B25" s="15">
        <v>0.3298611111111111</v>
      </c>
      <c r="C25" s="7">
        <v>-51.42253</v>
      </c>
      <c r="D25" s="7">
        <v>102.49772</v>
      </c>
      <c r="E25" s="8">
        <v>67.80705</v>
      </c>
      <c r="F25" s="16">
        <v>39568</v>
      </c>
      <c r="G25" s="2">
        <f t="shared" si="0"/>
        <v>0.012180000000000746</v>
      </c>
      <c r="H25" s="2">
        <f t="shared" si="1"/>
        <v>-0.0015800000000041337</v>
      </c>
      <c r="I25" s="2">
        <f t="shared" si="2"/>
        <v>0.002479999999991378</v>
      </c>
    </row>
    <row r="26" spans="1:9" ht="15.75">
      <c r="A26" s="6">
        <v>60</v>
      </c>
      <c r="B26" s="15">
        <v>0.3347222222222222</v>
      </c>
      <c r="C26" s="7">
        <v>-51.42351</v>
      </c>
      <c r="D26" s="7">
        <v>102.49775</v>
      </c>
      <c r="E26" s="8">
        <v>67.80658</v>
      </c>
      <c r="F26" s="16">
        <v>39568</v>
      </c>
      <c r="G26" s="2">
        <f t="shared" si="0"/>
        <v>0.013159999999999172</v>
      </c>
      <c r="H26" s="2">
        <f t="shared" si="1"/>
        <v>-0.0016099999999994452</v>
      </c>
      <c r="I26" s="2">
        <f t="shared" si="2"/>
        <v>0.002949999999998454</v>
      </c>
    </row>
    <row r="27" spans="1:9" ht="15.75">
      <c r="A27" s="6">
        <v>65</v>
      </c>
      <c r="B27" s="15">
        <v>0.33958333333333335</v>
      </c>
      <c r="C27" s="7">
        <v>-51.42563</v>
      </c>
      <c r="D27" s="7">
        <v>102.49848</v>
      </c>
      <c r="E27" s="8">
        <v>67.80594</v>
      </c>
      <c r="F27" s="16">
        <v>39568</v>
      </c>
      <c r="G27" s="2">
        <f t="shared" si="0"/>
        <v>0.015279999999997074</v>
      </c>
      <c r="H27" s="2">
        <f t="shared" si="1"/>
        <v>-0.0023400000000037835</v>
      </c>
      <c r="I27" s="2">
        <f t="shared" si="2"/>
        <v>0.0035899999999884358</v>
      </c>
    </row>
    <row r="28" spans="1:9" ht="15.75">
      <c r="A28" s="6">
        <v>70</v>
      </c>
      <c r="B28" s="15">
        <v>0.3444444444444445</v>
      </c>
      <c r="C28" s="7">
        <v>-51.40536</v>
      </c>
      <c r="D28" s="7">
        <v>102.4957</v>
      </c>
      <c r="E28" s="8">
        <v>67.81071</v>
      </c>
      <c r="F28" s="16">
        <v>39568</v>
      </c>
      <c r="G28" s="2">
        <f t="shared" si="0"/>
        <v>-0.004989999999999384</v>
      </c>
      <c r="H28" s="2">
        <f t="shared" si="1"/>
        <v>0.00043999999999755346</v>
      </c>
      <c r="I28" s="2">
        <f t="shared" si="2"/>
        <v>-0.0011800000000050659</v>
      </c>
    </row>
    <row r="29" spans="1:9" ht="15.75">
      <c r="A29" s="6">
        <v>75</v>
      </c>
      <c r="B29" s="15">
        <v>0.3527777777777778</v>
      </c>
      <c r="C29" s="7">
        <v>-51.44354</v>
      </c>
      <c r="D29" s="7">
        <v>102.50015</v>
      </c>
      <c r="E29" s="8">
        <v>67.8027</v>
      </c>
      <c r="F29" s="16">
        <v>39568</v>
      </c>
      <c r="G29" s="2">
        <f t="shared" si="0"/>
        <v>0.03318999999999761</v>
      </c>
      <c r="H29" s="2">
        <f t="shared" si="1"/>
        <v>-0.004010000000008063</v>
      </c>
      <c r="I29" s="2">
        <f t="shared" si="2"/>
        <v>0.0068299999999936745</v>
      </c>
    </row>
    <row r="30" spans="1:9" ht="15.75">
      <c r="A30" s="6">
        <v>80</v>
      </c>
      <c r="B30" s="15">
        <v>0.36944444444444446</v>
      </c>
      <c r="C30" s="7">
        <v>-51.39216</v>
      </c>
      <c r="D30" s="7">
        <v>102.49577</v>
      </c>
      <c r="E30" s="8">
        <v>67.81409</v>
      </c>
      <c r="F30" s="16">
        <v>39568</v>
      </c>
      <c r="G30" s="2">
        <f t="shared" si="0"/>
        <v>-0.018190000000004147</v>
      </c>
      <c r="H30" s="2">
        <f t="shared" si="1"/>
        <v>0.0003700000000037562</v>
      </c>
      <c r="I30" s="2">
        <f t="shared" si="2"/>
        <v>-0.004559999999997899</v>
      </c>
    </row>
    <row r="31" spans="1:9" ht="15.75">
      <c r="A31" s="6">
        <v>85</v>
      </c>
      <c r="B31" s="15">
        <v>0.3743055555555555</v>
      </c>
      <c r="C31" s="7">
        <v>-51.39456</v>
      </c>
      <c r="D31" s="7">
        <v>102.50287</v>
      </c>
      <c r="E31" s="8">
        <v>67.81092</v>
      </c>
      <c r="F31" s="16">
        <v>39568</v>
      </c>
      <c r="G31" s="2">
        <f t="shared" si="0"/>
        <v>-0.015790000000002635</v>
      </c>
      <c r="H31" s="2">
        <f t="shared" si="1"/>
        <v>-0.006730000000004566</v>
      </c>
      <c r="I31" s="2">
        <f t="shared" si="2"/>
        <v>-0.0013900000000006685</v>
      </c>
    </row>
    <row r="32" spans="1:9" ht="15.75">
      <c r="A32" s="6">
        <v>90</v>
      </c>
      <c r="B32" s="15">
        <v>0.37986111111111115</v>
      </c>
      <c r="C32" s="7">
        <v>-51.39432</v>
      </c>
      <c r="D32" s="7">
        <v>102.49823</v>
      </c>
      <c r="E32" s="8">
        <v>67.81361</v>
      </c>
      <c r="F32" s="16">
        <v>39568</v>
      </c>
      <c r="G32" s="2">
        <f t="shared" si="0"/>
        <v>-0.016030000000000655</v>
      </c>
      <c r="H32" s="2">
        <f t="shared" si="1"/>
        <v>-0.002090000000009695</v>
      </c>
      <c r="I32" s="2">
        <f t="shared" si="2"/>
        <v>-0.00408000000000186</v>
      </c>
    </row>
    <row r="33" spans="1:9" ht="15.75">
      <c r="A33" s="6">
        <v>95</v>
      </c>
      <c r="B33" s="15">
        <v>0.3861111111111111</v>
      </c>
      <c r="C33" s="7">
        <v>-51.39403</v>
      </c>
      <c r="D33" s="7">
        <v>102.5029</v>
      </c>
      <c r="E33" s="8">
        <v>67.81146</v>
      </c>
      <c r="F33" s="16">
        <v>39568</v>
      </c>
      <c r="G33" s="2">
        <f t="shared" si="0"/>
        <v>-0.016320000000000334</v>
      </c>
      <c r="H33" s="2">
        <f t="shared" si="1"/>
        <v>-0.006759999999999877</v>
      </c>
      <c r="I33" s="2">
        <f t="shared" si="2"/>
        <v>-0.0019300000000015416</v>
      </c>
    </row>
    <row r="34" spans="1:9" ht="15.75">
      <c r="A34" s="6">
        <v>96</v>
      </c>
      <c r="B34" s="15">
        <v>0.3909722222222222</v>
      </c>
      <c r="C34" s="7">
        <v>-51.39151</v>
      </c>
      <c r="D34" s="7">
        <v>102.49868</v>
      </c>
      <c r="E34" s="8">
        <v>67.81265</v>
      </c>
      <c r="F34" s="16">
        <v>39568</v>
      </c>
      <c r="G34" s="2">
        <f t="shared" si="0"/>
        <v>-0.01884000000000441</v>
      </c>
      <c r="H34" s="2">
        <f t="shared" si="1"/>
        <v>-0.002539999999996212</v>
      </c>
      <c r="I34" s="2">
        <f t="shared" si="2"/>
        <v>-0.0031200000000097816</v>
      </c>
    </row>
    <row r="35" spans="1:9" ht="15.75">
      <c r="A35" s="6">
        <v>97</v>
      </c>
      <c r="B35" s="15">
        <v>0.3965277777777778</v>
      </c>
      <c r="C35" s="7">
        <v>-51.41962</v>
      </c>
      <c r="D35" s="7">
        <v>102.49866</v>
      </c>
      <c r="E35" s="8">
        <v>67.80879</v>
      </c>
      <c r="F35" s="16">
        <v>39568</v>
      </c>
      <c r="G35" s="2">
        <f t="shared" si="0"/>
        <v>0.009270000000000778</v>
      </c>
      <c r="H35" s="2">
        <f t="shared" si="1"/>
        <v>-0.0025200000000040745</v>
      </c>
      <c r="I35" s="2">
        <f t="shared" si="2"/>
        <v>0.0007399999999933016</v>
      </c>
    </row>
    <row r="36" spans="1:9" ht="15.75">
      <c r="A36" s="6">
        <v>98</v>
      </c>
      <c r="B36" s="15">
        <v>0.40069444444444446</v>
      </c>
      <c r="C36" s="7">
        <v>-51.42796</v>
      </c>
      <c r="D36" s="7">
        <v>102.49999</v>
      </c>
      <c r="E36" s="8">
        <v>67.80696</v>
      </c>
      <c r="F36" s="16">
        <v>39568</v>
      </c>
      <c r="G36" s="2">
        <f t="shared" si="0"/>
        <v>0.017609999999997683</v>
      </c>
      <c r="H36" s="2">
        <f t="shared" si="1"/>
        <v>-0.003849999999999909</v>
      </c>
      <c r="I36" s="2">
        <f t="shared" si="2"/>
        <v>0.0025699999999915235</v>
      </c>
    </row>
    <row r="37" spans="1:9" ht="15.75">
      <c r="A37" s="6">
        <v>99</v>
      </c>
      <c r="B37" s="15">
        <v>0.4055555555555555</v>
      </c>
      <c r="C37" s="7">
        <v>-51.42769</v>
      </c>
      <c r="D37" s="7">
        <v>102.49884</v>
      </c>
      <c r="E37" s="8">
        <v>67.80656</v>
      </c>
      <c r="F37" s="16">
        <v>39568</v>
      </c>
      <c r="G37" s="2">
        <f t="shared" si="0"/>
        <v>0.017339999999997247</v>
      </c>
      <c r="H37" s="2">
        <f t="shared" si="1"/>
        <v>-0.0027000000000043656</v>
      </c>
      <c r="I37" s="2">
        <f t="shared" si="2"/>
        <v>0.0029699999999905913</v>
      </c>
    </row>
    <row r="38" spans="1:9" ht="16.5" thickBot="1">
      <c r="A38" s="6">
        <v>100</v>
      </c>
      <c r="B38" s="15">
        <v>0.4361111111111111</v>
      </c>
      <c r="C38" s="7">
        <v>-51.40362</v>
      </c>
      <c r="D38" s="7">
        <v>102.50224</v>
      </c>
      <c r="E38" s="8">
        <v>67.80971</v>
      </c>
      <c r="F38" s="16">
        <v>39568</v>
      </c>
      <c r="G38" s="2">
        <f t="shared" si="0"/>
        <v>-0.006730000000004566</v>
      </c>
      <c r="H38" s="2">
        <f t="shared" si="1"/>
        <v>-0.006100000000003547</v>
      </c>
      <c r="I38" s="2">
        <f t="shared" si="2"/>
        <v>-0.00018000000000029104</v>
      </c>
    </row>
    <row r="39" spans="1:9" ht="16.5" thickBot="1">
      <c r="A39" s="9" t="s">
        <v>10</v>
      </c>
      <c r="B39" s="17"/>
      <c r="C39" s="10">
        <f>AVERAGE(C2:C38)</f>
        <v>-51.411392162162166</v>
      </c>
      <c r="D39" s="10">
        <f>AVERAGE(D2:D38)</f>
        <v>102.4977091891892</v>
      </c>
      <c r="E39" s="11">
        <f>AVERAGE(E2:E38)</f>
        <v>67.80889864864864</v>
      </c>
      <c r="G39" s="19">
        <f>SQRT(SUMSQ(G2:G38)/COUNTA(G2:G38))</f>
        <v>0.015725504675440642</v>
      </c>
      <c r="H39" s="19">
        <f>SQRT(SUMSQ(H2:H38)/COUNTA(H2:H38))</f>
        <v>0.0028484191917447815</v>
      </c>
      <c r="I39" s="19">
        <f>SQRT(SUMSQ(I2:I38)/COUNTA(I2:I38))</f>
        <v>0.003168559225824401</v>
      </c>
    </row>
    <row r="40" spans="1:5" ht="16.5" thickBot="1">
      <c r="A40" s="9" t="s">
        <v>11</v>
      </c>
      <c r="B40" s="17"/>
      <c r="C40" s="10">
        <f>MAX(C2:C38)-MIN(C2:C38)</f>
        <v>0.05608999999999753</v>
      </c>
      <c r="D40" s="10">
        <f>MAX(D2:D38)-MIN(D2:D38)</f>
        <v>0.010399999999989973</v>
      </c>
      <c r="E40" s="11">
        <f>MAX(E2:E38)-MIN(E2:E38)</f>
        <v>0.011389999999991574</v>
      </c>
    </row>
    <row r="41" spans="1:5" ht="16.5" thickBot="1">
      <c r="A41" s="9" t="s">
        <v>12</v>
      </c>
      <c r="B41" s="17"/>
      <c r="C41" s="10">
        <f>STDEV(C2:C38)</f>
        <v>0.015907370432730085</v>
      </c>
      <c r="D41" s="10">
        <f>STDEV(D2:D38)</f>
        <v>0.002410002741328185</v>
      </c>
      <c r="E41" s="11">
        <f>STDEV(E2:E38)</f>
        <v>0.003147852144418203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0">
      <selection activeCell="G1" sqref="G1:I39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7</v>
      </c>
      <c r="B1" s="15" t="s">
        <v>13</v>
      </c>
      <c r="C1" s="13" t="s">
        <v>2</v>
      </c>
      <c r="D1" s="13" t="s">
        <v>3</v>
      </c>
      <c r="E1" s="14" t="s">
        <v>4</v>
      </c>
      <c r="F1" s="16" t="s">
        <v>14</v>
      </c>
      <c r="G1" s="2" t="s">
        <v>20</v>
      </c>
      <c r="H1" s="2" t="s">
        <v>21</v>
      </c>
      <c r="I1" s="2" t="s">
        <v>22</v>
      </c>
    </row>
    <row r="2" spans="1:9" ht="15.75">
      <c r="A2" s="6">
        <v>1</v>
      </c>
      <c r="B2" s="15">
        <v>0.6201388888888889</v>
      </c>
      <c r="C2" s="7">
        <v>51.18671</v>
      </c>
      <c r="D2" s="7">
        <v>102.5396</v>
      </c>
      <c r="E2" s="8">
        <v>67.71853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0.6243055555555556</v>
      </c>
      <c r="C3" s="7">
        <v>51.17023</v>
      </c>
      <c r="D3" s="7">
        <v>102.51492</v>
      </c>
      <c r="E3" s="8">
        <v>67.72126</v>
      </c>
      <c r="F3" s="16">
        <v>39567</v>
      </c>
      <c r="G3" s="2">
        <f>($C$2-C3)</f>
        <v>0.016480000000001382</v>
      </c>
      <c r="H3" s="2">
        <f>($D$2-D3)</f>
        <v>0.024679999999989377</v>
      </c>
      <c r="I3" s="2">
        <f>($E$2-E3)</f>
        <v>-0.002729999999999677</v>
      </c>
    </row>
    <row r="4" spans="1:9" ht="15.75">
      <c r="A4" s="6">
        <v>3</v>
      </c>
      <c r="B4" s="15">
        <v>0.6291666666666667</v>
      </c>
      <c r="C4" s="7">
        <v>51.20425</v>
      </c>
      <c r="D4" s="7">
        <v>102.56837</v>
      </c>
      <c r="E4" s="8">
        <v>67.71262</v>
      </c>
      <c r="F4" s="16">
        <v>39567</v>
      </c>
      <c r="G4" s="2">
        <f aca="true" t="shared" si="0" ref="G4:G38">($C$2-C4)</f>
        <v>-0.017540000000003886</v>
      </c>
      <c r="H4" s="2">
        <f aca="true" t="shared" si="1" ref="H4:H38">($D$2-D4)</f>
        <v>-0.028770000000008622</v>
      </c>
      <c r="I4" s="2">
        <f aca="true" t="shared" si="2" ref="I4:I38">($E$2-E4)</f>
        <v>0.005910000000000082</v>
      </c>
    </row>
    <row r="5" spans="1:9" ht="15.75">
      <c r="A5" s="6">
        <v>4</v>
      </c>
      <c r="B5" s="15">
        <v>0.6333333333333333</v>
      </c>
      <c r="C5" s="7">
        <v>51.17681</v>
      </c>
      <c r="D5" s="7">
        <v>102.52464</v>
      </c>
      <c r="E5" s="8">
        <v>67.72009</v>
      </c>
      <c r="F5" s="16">
        <v>39567</v>
      </c>
      <c r="G5" s="2">
        <f t="shared" si="0"/>
        <v>0.00989999999999469</v>
      </c>
      <c r="H5" s="2">
        <f t="shared" si="1"/>
        <v>0.014959999999987872</v>
      </c>
      <c r="I5" s="2">
        <f t="shared" si="2"/>
        <v>-0.0015599999999977854</v>
      </c>
    </row>
    <row r="6" spans="1:9" ht="15.75">
      <c r="A6" s="6">
        <v>5</v>
      </c>
      <c r="B6" s="15">
        <v>0.6381944444444444</v>
      </c>
      <c r="C6" s="7">
        <v>51.16856</v>
      </c>
      <c r="D6" s="7">
        <v>102.51158</v>
      </c>
      <c r="E6" s="8">
        <v>67.72148</v>
      </c>
      <c r="F6" s="16">
        <v>39567</v>
      </c>
      <c r="G6" s="2">
        <f t="shared" si="0"/>
        <v>0.018149999999998556</v>
      </c>
      <c r="H6" s="2">
        <f t="shared" si="1"/>
        <v>0.028019999999997935</v>
      </c>
      <c r="I6" s="2">
        <f t="shared" si="2"/>
        <v>-0.002949999999998454</v>
      </c>
    </row>
    <row r="7" spans="1:9" ht="15.75">
      <c r="A7" s="6">
        <v>6</v>
      </c>
      <c r="B7" s="15">
        <v>0.642361111111111</v>
      </c>
      <c r="C7" s="7">
        <v>51.17298</v>
      </c>
      <c r="D7" s="7">
        <v>102.51808</v>
      </c>
      <c r="E7" s="8">
        <v>67.72076</v>
      </c>
      <c r="F7" s="16">
        <v>39567</v>
      </c>
      <c r="G7" s="2">
        <f t="shared" si="0"/>
        <v>0.013729999999995357</v>
      </c>
      <c r="H7" s="2">
        <f t="shared" si="1"/>
        <v>0.02151999999999532</v>
      </c>
      <c r="I7" s="2">
        <f t="shared" si="2"/>
        <v>-0.0022299999999972897</v>
      </c>
    </row>
    <row r="8" spans="1:9" ht="15.75">
      <c r="A8" s="6">
        <v>7</v>
      </c>
      <c r="B8" s="15">
        <v>0.6472222222222223</v>
      </c>
      <c r="C8" s="7">
        <v>51.16385</v>
      </c>
      <c r="D8" s="7">
        <v>102.5047</v>
      </c>
      <c r="E8" s="8">
        <v>67.72263</v>
      </c>
      <c r="F8" s="16">
        <v>39567</v>
      </c>
      <c r="G8" s="2">
        <f t="shared" si="0"/>
        <v>0.022860000000001435</v>
      </c>
      <c r="H8" s="2">
        <f t="shared" si="1"/>
        <v>0.03489999999999327</v>
      </c>
      <c r="I8" s="2">
        <f t="shared" si="2"/>
        <v>-0.004099999999993997</v>
      </c>
    </row>
    <row r="9" spans="1:9" ht="15.75">
      <c r="A9" s="6">
        <v>8</v>
      </c>
      <c r="B9" s="15">
        <v>0.6520833333333333</v>
      </c>
      <c r="C9" s="7">
        <v>51.16557</v>
      </c>
      <c r="D9" s="7">
        <v>102.50769</v>
      </c>
      <c r="E9" s="8">
        <v>67.72265</v>
      </c>
      <c r="F9" s="16">
        <v>39567</v>
      </c>
      <c r="G9" s="2">
        <f t="shared" si="0"/>
        <v>0.021139999999995496</v>
      </c>
      <c r="H9" s="2">
        <f t="shared" si="1"/>
        <v>0.03190999999999633</v>
      </c>
      <c r="I9" s="2">
        <f t="shared" si="2"/>
        <v>-0.004120000000000346</v>
      </c>
    </row>
    <row r="10" spans="1:9" ht="15.75">
      <c r="A10" s="6">
        <v>9</v>
      </c>
      <c r="B10" s="15">
        <v>0.65625</v>
      </c>
      <c r="C10" s="7">
        <v>51.19237</v>
      </c>
      <c r="D10" s="7">
        <v>102.54755</v>
      </c>
      <c r="E10" s="8">
        <v>67.71721</v>
      </c>
      <c r="F10" s="16">
        <v>39567</v>
      </c>
      <c r="G10" s="2">
        <f t="shared" si="0"/>
        <v>-0.005659999999998888</v>
      </c>
      <c r="H10" s="2">
        <f t="shared" si="1"/>
        <v>-0.007950000000008117</v>
      </c>
      <c r="I10" s="2">
        <f t="shared" si="2"/>
        <v>0.0013200000000068712</v>
      </c>
    </row>
    <row r="11" spans="1:9" ht="15.75">
      <c r="A11" s="6">
        <v>10</v>
      </c>
      <c r="B11" s="15">
        <v>0.6611111111111111</v>
      </c>
      <c r="C11" s="7">
        <v>51.18374</v>
      </c>
      <c r="D11" s="7">
        <v>102.53486</v>
      </c>
      <c r="E11" s="8">
        <v>67.71886</v>
      </c>
      <c r="F11" s="16">
        <v>39567</v>
      </c>
      <c r="G11" s="2">
        <f t="shared" si="0"/>
        <v>0.0029699999999976967</v>
      </c>
      <c r="H11" s="2">
        <f t="shared" si="1"/>
        <v>0.00473999999999819</v>
      </c>
      <c r="I11" s="2">
        <f t="shared" si="2"/>
        <v>-0.0003300000000052705</v>
      </c>
    </row>
    <row r="12" spans="1:9" ht="15.75">
      <c r="A12" s="6">
        <v>11</v>
      </c>
      <c r="B12" s="15">
        <v>0.6659722222222222</v>
      </c>
      <c r="C12" s="7">
        <v>51.2013</v>
      </c>
      <c r="D12" s="7">
        <v>102.56103</v>
      </c>
      <c r="E12" s="8">
        <v>67.71526</v>
      </c>
      <c r="F12" s="16">
        <v>39567</v>
      </c>
      <c r="G12" s="2">
        <f t="shared" si="0"/>
        <v>-0.014590000000005432</v>
      </c>
      <c r="H12" s="2">
        <f t="shared" si="1"/>
        <v>-0.021430000000009386</v>
      </c>
      <c r="I12" s="2">
        <f t="shared" si="2"/>
        <v>0.0032700000000005502</v>
      </c>
    </row>
    <row r="13" spans="1:9" ht="15.75">
      <c r="A13" s="6">
        <v>12</v>
      </c>
      <c r="B13" s="15">
        <v>0.6701388888888888</v>
      </c>
      <c r="C13" s="7">
        <v>51.17736</v>
      </c>
      <c r="D13" s="7">
        <v>102.52537</v>
      </c>
      <c r="E13" s="8">
        <v>67.72011</v>
      </c>
      <c r="F13" s="16">
        <v>39567</v>
      </c>
      <c r="G13" s="2">
        <f t="shared" si="0"/>
        <v>0.009349999999997749</v>
      </c>
      <c r="H13" s="2">
        <f t="shared" si="1"/>
        <v>0.014229999999997744</v>
      </c>
      <c r="I13" s="2">
        <f t="shared" si="2"/>
        <v>-0.0015800000000041337</v>
      </c>
    </row>
    <row r="14" spans="1:9" ht="15.75">
      <c r="A14" s="6">
        <v>13</v>
      </c>
      <c r="B14" s="15">
        <v>0.6743055555555556</v>
      </c>
      <c r="C14" s="7">
        <v>51.20284</v>
      </c>
      <c r="D14" s="7">
        <v>102.56359</v>
      </c>
      <c r="E14" s="8">
        <v>67.71593</v>
      </c>
      <c r="F14" s="16">
        <v>39567</v>
      </c>
      <c r="G14" s="2">
        <f t="shared" si="0"/>
        <v>-0.016130000000003974</v>
      </c>
      <c r="H14" s="2">
        <f t="shared" si="1"/>
        <v>-0.023990000000011946</v>
      </c>
      <c r="I14" s="2">
        <f t="shared" si="2"/>
        <v>0.002600000000001046</v>
      </c>
    </row>
    <row r="15" spans="1:9" ht="15.75">
      <c r="A15" s="6">
        <v>14</v>
      </c>
      <c r="B15" s="15">
        <v>0.6784722222222223</v>
      </c>
      <c r="C15" s="7">
        <v>51.20197</v>
      </c>
      <c r="D15" s="7">
        <v>102.56549</v>
      </c>
      <c r="E15" s="8">
        <v>67.71154</v>
      </c>
      <c r="F15" s="16">
        <v>39567</v>
      </c>
      <c r="G15" s="2">
        <f t="shared" si="0"/>
        <v>-0.015260000000004936</v>
      </c>
      <c r="H15" s="2">
        <f t="shared" si="1"/>
        <v>-0.025890000000003965</v>
      </c>
      <c r="I15" s="2">
        <f t="shared" si="2"/>
        <v>0.006990000000001828</v>
      </c>
    </row>
    <row r="16" spans="1:9" ht="15.75">
      <c r="A16" s="6">
        <v>15</v>
      </c>
      <c r="B16" s="15">
        <v>0.6826388888888889</v>
      </c>
      <c r="C16" s="7">
        <v>51.20435</v>
      </c>
      <c r="D16" s="7">
        <v>102.56936</v>
      </c>
      <c r="E16" s="8">
        <v>67.71378</v>
      </c>
      <c r="F16" s="16">
        <v>39567</v>
      </c>
      <c r="G16" s="2">
        <f t="shared" si="0"/>
        <v>-0.0176400000000001</v>
      </c>
      <c r="H16" s="2">
        <f t="shared" si="1"/>
        <v>-0.029760000000010223</v>
      </c>
      <c r="I16" s="2">
        <f t="shared" si="2"/>
        <v>0.004750000000001364</v>
      </c>
    </row>
    <row r="17" spans="1:9" ht="15.75">
      <c r="A17" s="6">
        <v>16</v>
      </c>
      <c r="B17" s="15">
        <v>0.6881944444444444</v>
      </c>
      <c r="C17" s="7">
        <v>51.17373</v>
      </c>
      <c r="D17" s="7">
        <v>102.52071</v>
      </c>
      <c r="E17" s="8">
        <v>67.7204</v>
      </c>
      <c r="F17" s="16">
        <v>39567</v>
      </c>
      <c r="G17" s="2">
        <f t="shared" si="0"/>
        <v>0.012979999999998881</v>
      </c>
      <c r="H17" s="2">
        <f t="shared" si="1"/>
        <v>0.018889999999998963</v>
      </c>
      <c r="I17" s="2">
        <f t="shared" si="2"/>
        <v>-0.0018699999999967076</v>
      </c>
    </row>
    <row r="18" spans="1:9" ht="15.75">
      <c r="A18" s="6">
        <v>20</v>
      </c>
      <c r="B18" s="15">
        <v>0.6930555555555555</v>
      </c>
      <c r="C18" s="7">
        <v>51.20905</v>
      </c>
      <c r="D18" s="7">
        <v>102.57402</v>
      </c>
      <c r="E18" s="8">
        <v>67.71509</v>
      </c>
      <c r="F18" s="16">
        <v>39567</v>
      </c>
      <c r="G18" s="2">
        <f t="shared" si="0"/>
        <v>-0.022339999999999804</v>
      </c>
      <c r="H18" s="2">
        <f t="shared" si="1"/>
        <v>-0.03442000000001144</v>
      </c>
      <c r="I18" s="2">
        <f t="shared" si="2"/>
        <v>0.003439999999997667</v>
      </c>
    </row>
    <row r="19" spans="1:9" ht="15.75">
      <c r="A19" s="6">
        <v>25</v>
      </c>
      <c r="B19" s="15">
        <v>0.6986111111111111</v>
      </c>
      <c r="C19" s="7">
        <v>51.18469</v>
      </c>
      <c r="D19" s="7">
        <v>102.53731</v>
      </c>
      <c r="E19" s="8">
        <v>67.71871</v>
      </c>
      <c r="F19" s="16">
        <v>39567</v>
      </c>
      <c r="G19" s="2">
        <f t="shared" si="0"/>
        <v>0.0020199999999945817</v>
      </c>
      <c r="H19" s="2">
        <f t="shared" si="1"/>
        <v>0.002289999999987913</v>
      </c>
      <c r="I19" s="2">
        <f t="shared" si="2"/>
        <v>-0.00018000000000029104</v>
      </c>
    </row>
    <row r="20" spans="1:9" ht="15.75">
      <c r="A20" s="6">
        <v>30</v>
      </c>
      <c r="B20" s="15">
        <v>0.7034722222222222</v>
      </c>
      <c r="C20" s="7">
        <v>51.1728</v>
      </c>
      <c r="D20" s="7">
        <v>102.51954</v>
      </c>
      <c r="E20" s="8">
        <v>67.72087</v>
      </c>
      <c r="F20" s="16">
        <v>39567</v>
      </c>
      <c r="G20" s="2">
        <f t="shared" si="0"/>
        <v>0.013909999999995648</v>
      </c>
      <c r="H20" s="2">
        <f t="shared" si="1"/>
        <v>0.020059999999986644</v>
      </c>
      <c r="I20" s="2">
        <f t="shared" si="2"/>
        <v>-0.0023400000000037835</v>
      </c>
    </row>
    <row r="21" spans="1:9" ht="15.75">
      <c r="A21" s="6">
        <v>35</v>
      </c>
      <c r="B21" s="15">
        <v>0.7083333333333334</v>
      </c>
      <c r="C21" s="7">
        <v>51.16106</v>
      </c>
      <c r="D21" s="7">
        <v>102.50149</v>
      </c>
      <c r="E21" s="8">
        <v>67.72275</v>
      </c>
      <c r="F21" s="16">
        <v>39567</v>
      </c>
      <c r="G21" s="2">
        <f t="shared" si="0"/>
        <v>0.02564999999999884</v>
      </c>
      <c r="H21" s="2">
        <f t="shared" si="1"/>
        <v>0.038109999999988986</v>
      </c>
      <c r="I21" s="2">
        <f t="shared" si="2"/>
        <v>-0.004220000000003665</v>
      </c>
    </row>
    <row r="22" spans="1:9" ht="15.75">
      <c r="A22" s="6">
        <v>40</v>
      </c>
      <c r="B22" s="15">
        <v>0.7138888888888889</v>
      </c>
      <c r="C22" s="7">
        <v>51.19213</v>
      </c>
      <c r="D22" s="7">
        <v>102.54869</v>
      </c>
      <c r="E22" s="8">
        <v>67.71721</v>
      </c>
      <c r="F22" s="16">
        <v>39567</v>
      </c>
      <c r="G22" s="2">
        <f t="shared" si="0"/>
        <v>-0.005420000000000869</v>
      </c>
      <c r="H22" s="2">
        <f t="shared" si="1"/>
        <v>-0.009090000000000487</v>
      </c>
      <c r="I22" s="2">
        <f t="shared" si="2"/>
        <v>0.0013200000000068712</v>
      </c>
    </row>
    <row r="23" spans="1:9" ht="15.75">
      <c r="A23" s="6">
        <v>45</v>
      </c>
      <c r="B23" s="15">
        <v>0.31666666666666665</v>
      </c>
      <c r="C23" s="7">
        <v>51.20068</v>
      </c>
      <c r="D23" s="7">
        <v>102.56316</v>
      </c>
      <c r="E23" s="8">
        <v>67.71518</v>
      </c>
      <c r="F23" s="16">
        <v>39568</v>
      </c>
      <c r="G23" s="2">
        <f t="shared" si="0"/>
        <v>-0.013970000000000482</v>
      </c>
      <c r="H23" s="2">
        <f t="shared" si="1"/>
        <v>-0.023560000000003356</v>
      </c>
      <c r="I23" s="2">
        <f t="shared" si="2"/>
        <v>0.0033499999999975216</v>
      </c>
    </row>
    <row r="24" spans="1:9" ht="15.75">
      <c r="A24" s="6">
        <v>50</v>
      </c>
      <c r="B24" s="15">
        <v>0.32430555555555557</v>
      </c>
      <c r="C24" s="7">
        <v>51.20115</v>
      </c>
      <c r="D24" s="7">
        <v>102.56475</v>
      </c>
      <c r="E24" s="8">
        <v>67.71513</v>
      </c>
      <c r="F24" s="16">
        <v>39568</v>
      </c>
      <c r="G24" s="2">
        <f t="shared" si="0"/>
        <v>-0.014440000000000452</v>
      </c>
      <c r="H24" s="2">
        <f t="shared" si="1"/>
        <v>-0.025150000000010664</v>
      </c>
      <c r="I24" s="2">
        <f t="shared" si="2"/>
        <v>0.0033999999999991815</v>
      </c>
    </row>
    <row r="25" spans="1:9" ht="15.75">
      <c r="A25" s="6">
        <v>55</v>
      </c>
      <c r="B25" s="15">
        <v>0.3298611111111111</v>
      </c>
      <c r="C25" s="7">
        <v>51.17416</v>
      </c>
      <c r="D25" s="7">
        <v>102.52397</v>
      </c>
      <c r="E25" s="8">
        <v>67.72085</v>
      </c>
      <c r="F25" s="16">
        <v>39568</v>
      </c>
      <c r="G25" s="2">
        <f t="shared" si="0"/>
        <v>0.012549999999997397</v>
      </c>
      <c r="H25" s="2">
        <f t="shared" si="1"/>
        <v>0.015629999999987376</v>
      </c>
      <c r="I25" s="2">
        <f t="shared" si="2"/>
        <v>-0.0023199999999974352</v>
      </c>
    </row>
    <row r="26" spans="1:9" ht="15.75">
      <c r="A26" s="6">
        <v>60</v>
      </c>
      <c r="B26" s="15">
        <v>0.3347222222222222</v>
      </c>
      <c r="C26" s="7">
        <v>51.17317</v>
      </c>
      <c r="D26" s="7">
        <v>102.52272</v>
      </c>
      <c r="E26" s="8">
        <v>67.72123</v>
      </c>
      <c r="F26" s="16">
        <v>39568</v>
      </c>
      <c r="G26" s="2">
        <f t="shared" si="0"/>
        <v>0.013539999999998997</v>
      </c>
      <c r="H26" s="2">
        <f t="shared" si="1"/>
        <v>0.01687999999998624</v>
      </c>
      <c r="I26" s="2">
        <f t="shared" si="2"/>
        <v>-0.0027000000000043656</v>
      </c>
    </row>
    <row r="27" spans="1:9" ht="15.75">
      <c r="A27" s="6">
        <v>65</v>
      </c>
      <c r="B27" s="15">
        <v>0.33958333333333335</v>
      </c>
      <c r="C27" s="7">
        <v>51.17112</v>
      </c>
      <c r="D27" s="7">
        <v>102.51945</v>
      </c>
      <c r="E27" s="8">
        <v>67.72175</v>
      </c>
      <c r="F27" s="16">
        <v>39568</v>
      </c>
      <c r="G27" s="2">
        <f t="shared" si="0"/>
        <v>0.015589999999995996</v>
      </c>
      <c r="H27" s="2">
        <f t="shared" si="1"/>
        <v>0.02014999999998679</v>
      </c>
      <c r="I27" s="2">
        <f t="shared" si="2"/>
        <v>-0.0032199999999988904</v>
      </c>
    </row>
    <row r="28" spans="1:9" ht="15.75">
      <c r="A28" s="6">
        <v>70</v>
      </c>
      <c r="B28" s="15">
        <v>0.3444444444444445</v>
      </c>
      <c r="C28" s="7">
        <v>51.19132</v>
      </c>
      <c r="D28" s="7">
        <v>102.54799</v>
      </c>
      <c r="E28" s="8">
        <v>67.71728</v>
      </c>
      <c r="F28" s="16">
        <v>39568</v>
      </c>
      <c r="G28" s="2">
        <f t="shared" si="0"/>
        <v>-0.004609999999999559</v>
      </c>
      <c r="H28" s="2">
        <f t="shared" si="1"/>
        <v>-0.00839000000000567</v>
      </c>
      <c r="I28" s="2">
        <f t="shared" si="2"/>
        <v>0.0012499999999988631</v>
      </c>
    </row>
    <row r="29" spans="1:9" ht="15.75">
      <c r="A29" s="6">
        <v>75</v>
      </c>
      <c r="B29" s="15">
        <v>0.3527777777777778</v>
      </c>
      <c r="C29" s="7">
        <v>51.15339</v>
      </c>
      <c r="D29" s="7">
        <v>102.49255</v>
      </c>
      <c r="E29" s="8">
        <v>67.72559</v>
      </c>
      <c r="F29" s="16">
        <v>39568</v>
      </c>
      <c r="G29" s="2">
        <f t="shared" si="0"/>
        <v>0.03331999999999624</v>
      </c>
      <c r="H29" s="2">
        <f t="shared" si="1"/>
        <v>0.047049999999998704</v>
      </c>
      <c r="I29" s="2">
        <f t="shared" si="2"/>
        <v>-0.007059999999995625</v>
      </c>
    </row>
    <row r="30" spans="1:9" ht="15.75">
      <c r="A30" s="6">
        <v>80</v>
      </c>
      <c r="B30" s="15">
        <v>0.36944444444444446</v>
      </c>
      <c r="C30" s="7">
        <v>51.20477</v>
      </c>
      <c r="D30" s="7">
        <v>102.56876</v>
      </c>
      <c r="E30" s="8">
        <v>67.71551</v>
      </c>
      <c r="F30" s="16">
        <v>39568</v>
      </c>
      <c r="G30" s="2">
        <f t="shared" si="0"/>
        <v>-0.018060000000005516</v>
      </c>
      <c r="H30" s="2">
        <f t="shared" si="1"/>
        <v>-0.029160000000004516</v>
      </c>
      <c r="I30" s="2">
        <f t="shared" si="2"/>
        <v>0.003020000000006462</v>
      </c>
    </row>
    <row r="31" spans="1:9" ht="15.75">
      <c r="A31" s="6">
        <v>85</v>
      </c>
      <c r="B31" s="15">
        <v>0.3743055555555555</v>
      </c>
      <c r="C31" s="7">
        <v>51.20201</v>
      </c>
      <c r="D31" s="7">
        <v>102.56685</v>
      </c>
      <c r="E31" s="8">
        <v>67.71178</v>
      </c>
      <c r="F31" s="16">
        <v>39568</v>
      </c>
      <c r="G31" s="2">
        <f t="shared" si="0"/>
        <v>-0.015300000000003422</v>
      </c>
      <c r="H31" s="2">
        <f t="shared" si="1"/>
        <v>-0.027250000000009322</v>
      </c>
      <c r="I31" s="2">
        <f t="shared" si="2"/>
        <v>0.006749999999996703</v>
      </c>
    </row>
    <row r="32" spans="1:9" ht="15.75">
      <c r="A32" s="6">
        <v>90</v>
      </c>
      <c r="B32" s="15">
        <v>0.37986111111111115</v>
      </c>
      <c r="C32" s="7">
        <v>51.20234</v>
      </c>
      <c r="D32" s="7">
        <v>102.56755</v>
      </c>
      <c r="E32" s="8">
        <v>67.71637</v>
      </c>
      <c r="F32" s="16">
        <v>39568</v>
      </c>
      <c r="G32" s="2">
        <f t="shared" si="0"/>
        <v>-0.015630000000001587</v>
      </c>
      <c r="H32" s="2">
        <f t="shared" si="1"/>
        <v>-0.027950000000004138</v>
      </c>
      <c r="I32" s="2">
        <f t="shared" si="2"/>
        <v>0.0021600000000034925</v>
      </c>
    </row>
    <row r="33" spans="1:9" ht="15.75">
      <c r="A33" s="6">
        <v>95</v>
      </c>
      <c r="B33" s="15">
        <v>0.3861111111111111</v>
      </c>
      <c r="C33" s="7">
        <v>51.20262</v>
      </c>
      <c r="D33" s="7">
        <v>102.56839</v>
      </c>
      <c r="E33" s="8">
        <v>67.713</v>
      </c>
      <c r="F33" s="16">
        <v>39568</v>
      </c>
      <c r="G33" s="2">
        <f t="shared" si="0"/>
        <v>-0.015910000000005198</v>
      </c>
      <c r="H33" s="2">
        <f t="shared" si="1"/>
        <v>-0.02879000000000076</v>
      </c>
      <c r="I33" s="2">
        <f t="shared" si="2"/>
        <v>0.005530000000007362</v>
      </c>
    </row>
    <row r="34" spans="1:9" ht="15.75">
      <c r="A34" s="6">
        <v>96</v>
      </c>
      <c r="B34" s="15">
        <v>0.3909722222222222</v>
      </c>
      <c r="C34" s="7">
        <v>51.20513</v>
      </c>
      <c r="D34" s="7">
        <v>102.57009</v>
      </c>
      <c r="E34" s="8">
        <v>67.71429</v>
      </c>
      <c r="F34" s="16">
        <v>39568</v>
      </c>
      <c r="G34" s="2">
        <f t="shared" si="0"/>
        <v>-0.018419999999998993</v>
      </c>
      <c r="H34" s="2">
        <f t="shared" si="1"/>
        <v>-0.03049000000000035</v>
      </c>
      <c r="I34" s="2">
        <f t="shared" si="2"/>
        <v>0.004239999999995803</v>
      </c>
    </row>
    <row r="35" spans="1:9" ht="15.75">
      <c r="A35" s="6">
        <v>97</v>
      </c>
      <c r="B35" s="15">
        <v>0.3965277777777778</v>
      </c>
      <c r="C35" s="7">
        <v>51.17716</v>
      </c>
      <c r="D35" s="7">
        <v>102.52835</v>
      </c>
      <c r="E35" s="8">
        <v>67.72211</v>
      </c>
      <c r="F35" s="16">
        <v>39568</v>
      </c>
      <c r="G35" s="2">
        <f t="shared" si="0"/>
        <v>0.009549999999997283</v>
      </c>
      <c r="H35" s="2">
        <f t="shared" si="1"/>
        <v>0.011249999999989768</v>
      </c>
      <c r="I35" s="2">
        <f t="shared" si="2"/>
        <v>-0.0035799999999994725</v>
      </c>
    </row>
    <row r="36" spans="1:9" ht="15.75">
      <c r="A36" s="6">
        <v>98</v>
      </c>
      <c r="B36" s="15">
        <v>0.40069444444444446</v>
      </c>
      <c r="C36" s="7">
        <v>51.16883</v>
      </c>
      <c r="D36" s="7">
        <v>102.51598</v>
      </c>
      <c r="E36" s="8">
        <v>67.72343</v>
      </c>
      <c r="F36" s="16">
        <v>39568</v>
      </c>
      <c r="G36" s="2">
        <f t="shared" si="0"/>
        <v>0.01787999999999812</v>
      </c>
      <c r="H36" s="2">
        <f t="shared" si="1"/>
        <v>0.02361999999999398</v>
      </c>
      <c r="I36" s="2">
        <f t="shared" si="2"/>
        <v>-0.004899999999992133</v>
      </c>
    </row>
    <row r="37" spans="1:9" ht="15.75">
      <c r="A37" s="6">
        <v>99</v>
      </c>
      <c r="B37" s="15">
        <v>0.4055555555555555</v>
      </c>
      <c r="C37" s="7">
        <v>51.16916</v>
      </c>
      <c r="D37" s="7">
        <v>102.5145</v>
      </c>
      <c r="E37" s="8">
        <v>67.72291</v>
      </c>
      <c r="F37" s="16">
        <v>39568</v>
      </c>
      <c r="G37" s="2">
        <f t="shared" si="0"/>
        <v>0.017549999999999955</v>
      </c>
      <c r="H37" s="2">
        <f t="shared" si="1"/>
        <v>0.025099999999994793</v>
      </c>
      <c r="I37" s="2">
        <f t="shared" si="2"/>
        <v>-0.004379999999997608</v>
      </c>
    </row>
    <row r="38" spans="1:9" ht="16.5" thickBot="1">
      <c r="A38" s="6">
        <v>100</v>
      </c>
      <c r="B38" s="15">
        <v>0.4361111111111111</v>
      </c>
      <c r="C38" s="7">
        <v>51.19352</v>
      </c>
      <c r="D38" s="7">
        <v>102.55576</v>
      </c>
      <c r="E38" s="8">
        <v>67.7164</v>
      </c>
      <c r="F38" s="16">
        <v>39568</v>
      </c>
      <c r="G38" s="2">
        <f t="shared" si="0"/>
        <v>-0.006810000000001537</v>
      </c>
      <c r="H38" s="2">
        <f t="shared" si="1"/>
        <v>-0.016160000000013497</v>
      </c>
      <c r="I38" s="2">
        <f t="shared" si="2"/>
        <v>0.002130000000008181</v>
      </c>
    </row>
    <row r="39" spans="1:9" ht="16.5" thickBot="1">
      <c r="A39" s="9" t="s">
        <v>10</v>
      </c>
      <c r="B39" s="17"/>
      <c r="C39" s="10">
        <f>AVERAGE(C2:C38)</f>
        <v>51.185321081081085</v>
      </c>
      <c r="D39" s="10">
        <f>AVERAGE(D2:D38)</f>
        <v>102.53917324324327</v>
      </c>
      <c r="E39" s="11">
        <f>AVERAGE(E2:E38)</f>
        <v>67.71839324324324</v>
      </c>
      <c r="G39" s="19">
        <f>SQRT(SUMSQ(G2:G38)/COUNTA(G2:G38))</f>
        <v>0.015720302675718816</v>
      </c>
      <c r="H39" s="19">
        <f>SQRT(SUMSQ(H2:H38)/COUNTA(H2:H38))</f>
        <v>0.02417466939878463</v>
      </c>
      <c r="I39" s="19">
        <f>SQRT(SUMSQ(I2:I38)/COUNTA(I2:I38))</f>
        <v>0.003644955788854152</v>
      </c>
    </row>
    <row r="40" spans="1:5" ht="16.5" thickBot="1">
      <c r="A40" s="9" t="s">
        <v>11</v>
      </c>
      <c r="B40" s="17"/>
      <c r="C40" s="10">
        <f>MAX(C2:C38)-MIN(C2:C38)</f>
        <v>0.055659999999996046</v>
      </c>
      <c r="D40" s="10">
        <f>MAX(D2:D38)-MIN(D2:D38)</f>
        <v>0.08147000000001015</v>
      </c>
      <c r="E40" s="11">
        <f>MAX(E2:E38)-MIN(E2:E38)</f>
        <v>0.014049999999997453</v>
      </c>
    </row>
    <row r="41" spans="1:5" ht="16.5" thickBot="1">
      <c r="A41" s="9" t="s">
        <v>12</v>
      </c>
      <c r="B41" s="17"/>
      <c r="C41" s="10">
        <f>STDEV(C2:C38)</f>
        <v>0.01587481964618184</v>
      </c>
      <c r="D41" s="10">
        <f>STDEV(D2:D38)</f>
        <v>0.024504309831135822</v>
      </c>
      <c r="E41" s="11">
        <f>STDEV(E2:E38)</f>
        <v>0.0036926315925199485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41"/>
  <sheetViews>
    <sheetView workbookViewId="0" topLeftCell="A1">
      <selection activeCell="H47" sqref="H47"/>
    </sheetView>
  </sheetViews>
  <sheetFormatPr defaultColWidth="9.140625" defaultRowHeight="12.75"/>
  <cols>
    <col min="3" max="6" width="9.57421875" style="18" bestFit="1" customWidth="1"/>
    <col min="7" max="7" width="9.28125" style="18" bestFit="1" customWidth="1"/>
  </cols>
  <sheetData>
    <row r="1" spans="3:7" ht="12.75">
      <c r="C1" s="18" t="s">
        <v>16</v>
      </c>
      <c r="D1" s="18" t="s">
        <v>17</v>
      </c>
      <c r="E1" s="18" t="s">
        <v>18</v>
      </c>
      <c r="F1" s="18" t="s">
        <v>19</v>
      </c>
      <c r="G1" s="18" t="s">
        <v>15</v>
      </c>
    </row>
    <row r="2" spans="3:7" ht="12.75">
      <c r="C2" s="18">
        <f>'TB 5'!D2</f>
        <v>102.52893</v>
      </c>
      <c r="D2" s="18">
        <f>'TB 6'!D2</f>
        <v>102.47585</v>
      </c>
      <c r="E2" s="18">
        <f>'TB 7'!D2</f>
        <v>102.49614</v>
      </c>
      <c r="F2" s="18">
        <f>'TB 8'!D2</f>
        <v>102.5396</v>
      </c>
      <c r="G2" s="18">
        <f>'Card Positions'!C2</f>
        <v>0.02587</v>
      </c>
    </row>
    <row r="3" spans="3:7" ht="12.75">
      <c r="C3" s="18">
        <f>'TB 5'!D3</f>
        <v>102.50616</v>
      </c>
      <c r="D3" s="18">
        <f>'TB 6'!D3</f>
        <v>102.50108</v>
      </c>
      <c r="E3" s="18">
        <f>'TB 7'!D3</f>
        <v>102.49764</v>
      </c>
      <c r="F3" s="18">
        <f>'TB 8'!D3</f>
        <v>102.51492</v>
      </c>
      <c r="G3" s="18">
        <f>'Card Positions'!C3</f>
        <v>-0.0271</v>
      </c>
    </row>
    <row r="4" spans="3:7" ht="12.75">
      <c r="C4" s="18">
        <f>'TB 5'!D4</f>
        <v>102.55002</v>
      </c>
      <c r="D4" s="18">
        <f>'TB 6'!D4</f>
        <v>102.44659</v>
      </c>
      <c r="E4" s="18">
        <f>'TB 7'!D4</f>
        <v>102.49809</v>
      </c>
      <c r="F4" s="18">
        <f>'TB 8'!D4</f>
        <v>102.56837</v>
      </c>
      <c r="G4" s="18">
        <f>'Card Positions'!C4</f>
        <v>0.09317</v>
      </c>
    </row>
    <row r="5" spans="3:7" ht="12.75">
      <c r="C5" s="18">
        <f>'TB 5'!D5</f>
        <v>102.51418</v>
      </c>
      <c r="D5" s="18">
        <f>'TB 6'!D5</f>
        <v>102.49104</v>
      </c>
      <c r="E5" s="18">
        <f>'TB 7'!D5</f>
        <v>102.49759</v>
      </c>
      <c r="F5" s="18">
        <f>'TB 8'!D5</f>
        <v>102.52464</v>
      </c>
      <c r="G5" s="18">
        <f>'Card Positions'!C5</f>
        <v>-0.00918</v>
      </c>
    </row>
    <row r="6" spans="3:7" ht="12.75">
      <c r="C6" s="18">
        <f>'TB 5'!D6</f>
        <v>102.50283</v>
      </c>
      <c r="D6" s="18">
        <f>'TB 6'!D6</f>
        <v>102.50346</v>
      </c>
      <c r="E6" s="18">
        <f>'TB 7'!D6</f>
        <v>102.4972</v>
      </c>
      <c r="F6" s="18">
        <f>'TB 8'!D6</f>
        <v>102.51158</v>
      </c>
      <c r="G6" s="18">
        <f>'Card Positions'!C6</f>
        <v>-0.03259</v>
      </c>
    </row>
    <row r="7" spans="3:7" ht="12.75">
      <c r="C7" s="18">
        <f>'TB 5'!D7</f>
        <v>102.50946</v>
      </c>
      <c r="D7" s="18">
        <f>'TB 6'!D7</f>
        <v>102.49642</v>
      </c>
      <c r="E7" s="18">
        <f>'TB 7'!D7</f>
        <v>102.49666</v>
      </c>
      <c r="F7" s="18">
        <f>'TB 8'!D7</f>
        <v>102.51808</v>
      </c>
      <c r="G7" s="18">
        <f>'Card Positions'!C7</f>
        <v>-0.01647</v>
      </c>
    </row>
    <row r="8" spans="3:7" ht="12.75">
      <c r="C8" s="18">
        <f>'TB 5'!D8</f>
        <v>102.4971</v>
      </c>
      <c r="D8" s="18">
        <f>'TB 6'!D8</f>
        <v>102.51126</v>
      </c>
      <c r="E8" s="18">
        <f>'TB 7'!D8</f>
        <v>102.4979</v>
      </c>
      <c r="F8" s="18">
        <f>'TB 8'!D8</f>
        <v>102.5047</v>
      </c>
      <c r="G8" s="18">
        <f>'Card Positions'!C8</f>
        <v>-0.04783</v>
      </c>
    </row>
    <row r="9" spans="3:7" ht="12.75">
      <c r="C9" s="18">
        <f>'TB 5'!D9</f>
        <v>102.50022</v>
      </c>
      <c r="D9" s="18">
        <f>'TB 6'!D9</f>
        <v>102.50948</v>
      </c>
      <c r="E9" s="18">
        <f>'TB 7'!D9</f>
        <v>102.49848</v>
      </c>
      <c r="F9" s="18">
        <f>'TB 8'!D9</f>
        <v>102.50769</v>
      </c>
      <c r="G9" s="18">
        <f>'Card Positions'!C9</f>
        <v>-0.0418</v>
      </c>
    </row>
    <row r="10" spans="3:7" ht="12.75">
      <c r="C10" s="18">
        <f>'TB 5'!D10</f>
        <v>102.53723</v>
      </c>
      <c r="D10" s="18">
        <f>'TB 6'!D10</f>
        <v>102.46633</v>
      </c>
      <c r="E10" s="18">
        <f>'TB 7'!D10</f>
        <v>102.4949</v>
      </c>
      <c r="F10" s="18">
        <f>'TB 8'!D10</f>
        <v>102.54755</v>
      </c>
      <c r="G10" s="18">
        <f>'Card Positions'!C10</f>
        <v>0.05024</v>
      </c>
    </row>
    <row r="11" spans="3:7" ht="12.75">
      <c r="C11" s="18">
        <f>'TB 5'!D11</f>
        <v>102.52465</v>
      </c>
      <c r="D11" s="18">
        <f>'TB 6'!D11</f>
        <v>102.48053</v>
      </c>
      <c r="E11" s="18">
        <f>'TB 7'!D11</f>
        <v>102.49652</v>
      </c>
      <c r="F11" s="18">
        <f>'TB 8'!D11</f>
        <v>102.53486</v>
      </c>
      <c r="G11" s="18">
        <f>'Card Positions'!C11</f>
        <v>0.01859</v>
      </c>
    </row>
    <row r="12" spans="3:7" ht="12.75">
      <c r="C12" s="18">
        <f>'TB 5'!D12</f>
        <v>102.5492</v>
      </c>
      <c r="D12" s="18">
        <f>'TB 6'!D12</f>
        <v>102.45329</v>
      </c>
      <c r="E12" s="18">
        <f>'TB 7'!D12</f>
        <v>102.49441</v>
      </c>
      <c r="F12" s="18">
        <f>'TB 8'!D12</f>
        <v>102.56103</v>
      </c>
      <c r="G12" s="18">
        <f>'Card Positions'!C12</f>
        <v>0.08073</v>
      </c>
    </row>
    <row r="13" spans="3:7" ht="12.75">
      <c r="C13" s="18">
        <f>'TB 5'!D13</f>
        <v>102.51651</v>
      </c>
      <c r="D13" s="18">
        <f>'TB 6'!D13</f>
        <v>102.49031</v>
      </c>
      <c r="E13" s="18">
        <f>'TB 7'!D13</f>
        <v>102.49693</v>
      </c>
      <c r="F13" s="18">
        <f>'TB 8'!D13</f>
        <v>102.52537</v>
      </c>
      <c r="G13" s="18">
        <f>'Card Positions'!C13</f>
        <v>-0.00068</v>
      </c>
    </row>
    <row r="14" spans="3:7" ht="12.75">
      <c r="C14" s="18">
        <f>'TB 5'!D14</f>
        <v>102.55094</v>
      </c>
      <c r="D14" s="18">
        <f>'TB 6'!D14</f>
        <v>102.45016</v>
      </c>
      <c r="E14" s="18">
        <f>'TB 7'!D14</f>
        <v>102.49466</v>
      </c>
      <c r="F14" s="18">
        <f>'TB 8'!D14</f>
        <v>102.56359</v>
      </c>
      <c r="G14" s="18">
        <f>'Card Positions'!C14</f>
        <v>0.0892</v>
      </c>
    </row>
    <row r="15" spans="3:7" ht="12.75">
      <c r="C15" s="18">
        <f>'TB 5'!D15</f>
        <v>102.54468</v>
      </c>
      <c r="D15" s="18">
        <f>'TB 6'!D15</f>
        <v>102.4538</v>
      </c>
      <c r="E15" s="18">
        <f>'TB 7'!D15</f>
        <v>102.50195</v>
      </c>
      <c r="F15" s="18">
        <f>'TB 8'!D15</f>
        <v>102.56549</v>
      </c>
      <c r="G15" s="18">
        <f>'Card Positions'!C15</f>
        <v>0.07843</v>
      </c>
    </row>
    <row r="16" spans="3:7" ht="12.75">
      <c r="C16" s="18">
        <f>'TB 5'!D16</f>
        <v>102.55006</v>
      </c>
      <c r="D16" s="18">
        <f>'TB 6'!D16</f>
        <v>102.44587</v>
      </c>
      <c r="E16" s="18">
        <f>'TB 7'!D16</f>
        <v>102.49859</v>
      </c>
      <c r="F16" s="18">
        <f>'TB 8'!D16</f>
        <v>102.56936</v>
      </c>
      <c r="G16" s="18">
        <f>'Card Positions'!C16</f>
        <v>0.09397</v>
      </c>
    </row>
    <row r="17" spans="3:7" ht="12.75">
      <c r="C17" s="18">
        <f>'TB 5'!D17</f>
        <v>102.51042</v>
      </c>
      <c r="D17" s="18">
        <f>'TB 6'!D17</f>
        <v>102.49688</v>
      </c>
      <c r="E17" s="18">
        <f>'TB 7'!D17</f>
        <v>102.4989</v>
      </c>
      <c r="F17" s="18">
        <f>'TB 8'!D17</f>
        <v>102.52071</v>
      </c>
      <c r="G17" s="18">
        <f>'Card Positions'!C17</f>
        <v>-0.01884</v>
      </c>
    </row>
    <row r="18" spans="3:7" ht="12.75">
      <c r="C18" s="18">
        <f>'TB 5'!D18</f>
        <v>102.55955</v>
      </c>
      <c r="D18" s="18">
        <f>'TB 6'!D18</f>
        <v>102.43584</v>
      </c>
      <c r="E18" s="18">
        <f>'TB 7'!D18</f>
        <v>102.4925</v>
      </c>
      <c r="F18" s="18">
        <f>'TB 8'!D18</f>
        <v>102.57402</v>
      </c>
      <c r="G18" s="18">
        <f>'Card Positions'!C18</f>
        <v>0.11694</v>
      </c>
    </row>
    <row r="19" spans="3:7" ht="12.75">
      <c r="C19" s="18">
        <f>'TB 5'!D19</f>
        <v>102.52615</v>
      </c>
      <c r="D19" s="18">
        <f>'TB 6'!D19</f>
        <v>102.47726</v>
      </c>
      <c r="E19" s="18">
        <f>'TB 7'!D19</f>
        <v>102.49623</v>
      </c>
      <c r="F19" s="18">
        <f>'TB 8'!D19</f>
        <v>102.53731</v>
      </c>
      <c r="G19" s="18">
        <f>'Card Positions'!C19</f>
        <v>0.02602</v>
      </c>
    </row>
    <row r="20" spans="3:7" ht="12.75">
      <c r="C20" s="18">
        <f>'TB 5'!D20</f>
        <v>102.51023</v>
      </c>
      <c r="D20" s="18">
        <f>'TB 6'!D20</f>
        <v>102.49614</v>
      </c>
      <c r="E20" s="18">
        <f>'TB 7'!D20</f>
        <v>102.49733</v>
      </c>
      <c r="F20" s="18">
        <f>'TB 8'!D20</f>
        <v>102.51954</v>
      </c>
      <c r="G20" s="18">
        <f>'Card Positions'!C20</f>
        <v>-0.01241</v>
      </c>
    </row>
    <row r="21" spans="3:7" ht="12.75">
      <c r="C21" s="18">
        <f>'TB 5'!D21</f>
        <v>102.49319</v>
      </c>
      <c r="D21" s="18">
        <f>'TB 6'!D21</f>
        <v>102.5158</v>
      </c>
      <c r="E21" s="18">
        <f>'TB 7'!D21</f>
        <v>102.49937</v>
      </c>
      <c r="F21" s="18">
        <f>'TB 8'!D21</f>
        <v>102.50149</v>
      </c>
      <c r="G21" s="18">
        <f>'Card Positions'!C21</f>
        <v>-0.05538</v>
      </c>
    </row>
    <row r="22" spans="3:7" ht="12.75">
      <c r="C22" s="18">
        <f>'TB 5'!D22</f>
        <v>102.53685</v>
      </c>
      <c r="D22" s="18">
        <f>'TB 6'!D22</f>
        <v>102.46534</v>
      </c>
      <c r="E22" s="18">
        <f>'TB 7'!D22</f>
        <v>102.49542</v>
      </c>
      <c r="F22" s="18">
        <f>'TB 8'!D22</f>
        <v>102.54869</v>
      </c>
      <c r="G22" s="18">
        <f>'Card Positions'!C22</f>
        <v>0.05443</v>
      </c>
    </row>
    <row r="23" spans="3:7" ht="12.75">
      <c r="C23" s="18">
        <f>'TB 5'!D23</f>
        <v>102.55028</v>
      </c>
      <c r="D23" s="18">
        <f>'TB 6'!D23</f>
        <v>102.44819</v>
      </c>
      <c r="E23" s="18">
        <f>'TB 7'!D23</f>
        <v>102.49348</v>
      </c>
      <c r="F23" s="18">
        <f>'TB 8'!D23</f>
        <v>102.56316</v>
      </c>
      <c r="G23" s="18">
        <f>'Card Positions'!C23</f>
        <v>0.08427</v>
      </c>
    </row>
    <row r="24" spans="3:7" ht="12.75">
      <c r="C24" s="18">
        <f>'TB 5'!D24</f>
        <v>102.54909</v>
      </c>
      <c r="D24" s="18">
        <f>'TB 6'!D24</f>
        <v>102.44891</v>
      </c>
      <c r="E24" s="18">
        <f>'TB 7'!D24</f>
        <v>102.49637</v>
      </c>
      <c r="F24" s="18">
        <f>'TB 8'!D24</f>
        <v>102.56475</v>
      </c>
      <c r="G24" s="18">
        <f>'Card Positions'!C24</f>
        <v>0.0859</v>
      </c>
    </row>
    <row r="25" spans="3:7" ht="12.75">
      <c r="C25" s="18">
        <f>'TB 5'!D25</f>
        <v>102.51298</v>
      </c>
      <c r="D25" s="18">
        <f>'TB 6'!D25</f>
        <v>102.49113</v>
      </c>
      <c r="E25" s="18">
        <f>'TB 7'!D25</f>
        <v>102.49772</v>
      </c>
      <c r="F25" s="18">
        <f>'TB 8'!D25</f>
        <v>102.52397</v>
      </c>
      <c r="G25" s="18">
        <f>'Card Positions'!C25</f>
        <v>-0.00611</v>
      </c>
    </row>
    <row r="26" spans="3:7" ht="12.75">
      <c r="C26" s="18">
        <f>'TB 5'!D26</f>
        <v>102.51185</v>
      </c>
      <c r="D26" s="18">
        <f>'TB 6'!D26</f>
        <v>102.49264</v>
      </c>
      <c r="E26" s="18">
        <f>'TB 7'!D26</f>
        <v>102.49775</v>
      </c>
      <c r="F26" s="18">
        <f>'TB 8'!D26</f>
        <v>102.52272</v>
      </c>
      <c r="G26" s="18">
        <f>'Card Positions'!C26</f>
        <v>-0.00657</v>
      </c>
    </row>
    <row r="27" spans="3:7" ht="12.75">
      <c r="C27" s="18">
        <f>'TB 5'!D27</f>
        <v>102.50855</v>
      </c>
      <c r="D27" s="18">
        <f>'TB 6'!D27</f>
        <v>102.49596</v>
      </c>
      <c r="E27" s="18">
        <f>'TB 7'!D27</f>
        <v>102.49848</v>
      </c>
      <c r="F27" s="18">
        <f>'TB 8'!D27</f>
        <v>102.51945</v>
      </c>
      <c r="G27" s="18">
        <f>'Card Positions'!C27</f>
        <v>-0.01587</v>
      </c>
    </row>
    <row r="28" spans="3:7" ht="12.75">
      <c r="C28" s="18">
        <f>'TB 5'!D28</f>
        <v>102.53454</v>
      </c>
      <c r="D28" s="18">
        <f>'TB 6'!D28</f>
        <v>102.46521</v>
      </c>
      <c r="E28" s="18">
        <f>'TB 7'!D28</f>
        <v>102.4957</v>
      </c>
      <c r="F28" s="18">
        <f>'TB 8'!D28</f>
        <v>102.54799</v>
      </c>
      <c r="G28" s="18">
        <f>'Card Positions'!C28</f>
        <v>0.05095</v>
      </c>
    </row>
    <row r="29" spans="3:7" ht="12.75">
      <c r="C29" s="18">
        <f>'TB 5'!D29</f>
        <v>102.48404</v>
      </c>
      <c r="D29" s="18">
        <f>'TB 6'!D29</f>
        <v>102.52454</v>
      </c>
      <c r="E29" s="18">
        <f>'TB 7'!D29</f>
        <v>102.50015</v>
      </c>
      <c r="F29" s="18">
        <f>'TB 8'!D29</f>
        <v>102.49255</v>
      </c>
      <c r="G29" s="18">
        <f>'Card Positions'!C29</f>
        <v>-0.07544</v>
      </c>
    </row>
    <row r="30" spans="3:7" ht="12.75">
      <c r="C30" s="18">
        <f>'TB 5'!D30</f>
        <v>102.55082</v>
      </c>
      <c r="D30" s="18">
        <f>'TB 6'!D30</f>
        <v>102.44268</v>
      </c>
      <c r="E30" s="18">
        <f>'TB 7'!D30</f>
        <v>102.49577</v>
      </c>
      <c r="F30" s="18">
        <f>'TB 8'!D30</f>
        <v>102.56876</v>
      </c>
      <c r="G30" s="18">
        <f>'Card Positions'!C30</f>
        <v>0.09681</v>
      </c>
    </row>
    <row r="31" spans="3:7" ht="12.75">
      <c r="C31" s="18">
        <f>'TB 5'!D31</f>
        <v>102.54161</v>
      </c>
      <c r="D31" s="18">
        <f>'TB 6'!D31</f>
        <v>102.45049</v>
      </c>
      <c r="E31" s="18">
        <f>'TB 7'!D31</f>
        <v>102.50287</v>
      </c>
      <c r="F31" s="18">
        <f>'TB 8'!D31</f>
        <v>102.56685</v>
      </c>
      <c r="G31" s="18">
        <f>'Card Positions'!C31</f>
        <v>0.0792</v>
      </c>
    </row>
    <row r="32" spans="3:7" ht="12.75">
      <c r="C32" s="18">
        <f>'TB 5'!D32</f>
        <v>102.54826</v>
      </c>
      <c r="D32" s="18">
        <f>'TB 6'!D32</f>
        <v>102.44743</v>
      </c>
      <c r="E32" s="18">
        <f>'TB 7'!D32</f>
        <v>102.49823</v>
      </c>
      <c r="F32" s="18">
        <f>'TB 8'!D32</f>
        <v>102.56755</v>
      </c>
      <c r="G32" s="18">
        <f>'Card Positions'!C32</f>
        <v>0.08956</v>
      </c>
    </row>
    <row r="33" spans="3:7" ht="12.75">
      <c r="C33" s="18">
        <f>'TB 5'!D33</f>
        <v>102.54377</v>
      </c>
      <c r="D33" s="18">
        <f>'TB 6'!D33</f>
        <v>102.4495</v>
      </c>
      <c r="E33" s="18">
        <f>'TB 7'!D33</f>
        <v>102.5029</v>
      </c>
      <c r="F33" s="18">
        <f>'TB 8'!D33</f>
        <v>102.56839</v>
      </c>
      <c r="G33" s="18">
        <f>'Card Positions'!C33</f>
        <v>0.08408</v>
      </c>
    </row>
    <row r="34" spans="3:7" ht="12.75">
      <c r="C34" s="18">
        <f>'TB 5'!D34</f>
        <v>102.54773</v>
      </c>
      <c r="D34" s="18">
        <f>'TB 6'!D34</f>
        <v>102.4423</v>
      </c>
      <c r="E34" s="18">
        <f>'TB 7'!D34</f>
        <v>102.49868</v>
      </c>
      <c r="F34" s="18">
        <f>'TB 8'!D34</f>
        <v>102.57009</v>
      </c>
      <c r="G34" s="18">
        <f>'Card Positions'!C34</f>
        <v>0.0965</v>
      </c>
    </row>
    <row r="35" spans="3:7" ht="12.75">
      <c r="C35" s="18">
        <f>'TB 5'!D35</f>
        <v>102.5139</v>
      </c>
      <c r="D35" s="18">
        <f>'TB 6'!D35</f>
        <v>102.48729</v>
      </c>
      <c r="E35" s="18">
        <f>'TB 7'!D35</f>
        <v>102.49866</v>
      </c>
      <c r="F35" s="18">
        <f>'TB 8'!D35</f>
        <v>102.52835</v>
      </c>
      <c r="G35" s="18">
        <f>'Card Positions'!C35</f>
        <v>0.00057</v>
      </c>
    </row>
    <row r="36" spans="3:7" ht="12.75">
      <c r="C36" s="18">
        <f>'TB 5'!D36</f>
        <v>102.50321</v>
      </c>
      <c r="D36" s="18">
        <f>'TB 6'!D36</f>
        <v>102.50163</v>
      </c>
      <c r="E36" s="18">
        <f>'TB 7'!D36</f>
        <v>102.49999</v>
      </c>
      <c r="F36" s="18">
        <f>'TB 8'!D36</f>
        <v>102.51598</v>
      </c>
      <c r="G36" s="18">
        <f>'Card Positions'!C36</f>
        <v>-0.0274</v>
      </c>
    </row>
    <row r="37" spans="3:7" ht="12.75">
      <c r="C37" s="18">
        <f>'TB 5'!D37</f>
        <v>102.50303</v>
      </c>
      <c r="D37" s="18">
        <f>'TB 6'!D37</f>
        <v>102.50165</v>
      </c>
      <c r="E37" s="18">
        <f>'TB 7'!D37</f>
        <v>102.49884</v>
      </c>
      <c r="F37" s="18">
        <f>'TB 8'!D37</f>
        <v>102.5145</v>
      </c>
      <c r="G37" s="18">
        <f>'Card Positions'!C37</f>
        <v>-0.02697</v>
      </c>
    </row>
    <row r="38" spans="3:7" ht="12.75">
      <c r="C38" s="18">
        <f>'TB 5'!D38</f>
        <v>102.52341</v>
      </c>
      <c r="D38" s="18">
        <f>'TB 6'!D38</f>
        <v>102.45216</v>
      </c>
      <c r="E38" s="18">
        <f>'TB 7'!D38</f>
        <v>102.50224</v>
      </c>
      <c r="F38" s="18">
        <f>'TB 8'!D38</f>
        <v>102.55576</v>
      </c>
      <c r="G38" s="18">
        <f>'Card Positions'!C38</f>
        <v>0.04895</v>
      </c>
    </row>
    <row r="39" spans="3:7" ht="12.75">
      <c r="C39" s="18">
        <f>'TB 5'!D39</f>
        <v>102.52555756756755</v>
      </c>
      <c r="D39" s="18">
        <f>'TB 6'!D39</f>
        <v>102.4757956756757</v>
      </c>
      <c r="E39" s="18">
        <f>'TB 7'!D39</f>
        <v>102.4977091891892</v>
      </c>
      <c r="F39" s="18">
        <f>'TB 8'!D39</f>
        <v>102.53917324324327</v>
      </c>
      <c r="G39" s="18">
        <f>'Card Positions'!C39</f>
        <v>0.027668648648648646</v>
      </c>
    </row>
    <row r="40" spans="3:7" ht="12.75">
      <c r="C40" s="18">
        <f>'TB 5'!D40</f>
        <v>0.0755100000000084</v>
      </c>
      <c r="D40" s="18">
        <f>'TB 6'!D40</f>
        <v>0.08870000000000289</v>
      </c>
      <c r="E40" s="18">
        <f>'TB 7'!D40</f>
        <v>0.010399999999989973</v>
      </c>
      <c r="F40" s="18">
        <f>'TB 8'!D40</f>
        <v>0.08147000000001015</v>
      </c>
      <c r="G40" s="18">
        <f>'Card Positions'!C40</f>
        <v>0.19238</v>
      </c>
    </row>
    <row r="41" spans="3:7" ht="12.75">
      <c r="C41" s="18">
        <f>'TB 5'!D41</f>
        <v>0.020758534845189917</v>
      </c>
      <c r="D41" s="18">
        <f>'TB 6'!D41</f>
        <v>0.02561480675752258</v>
      </c>
      <c r="E41" s="18">
        <f>'TB 7'!D41</f>
        <v>0.002410002741328185</v>
      </c>
      <c r="F41" s="18">
        <f>'TB 8'!D41</f>
        <v>0.024504309831135822</v>
      </c>
      <c r="G41" s="18">
        <f>'Card Positions'!C41</f>
        <v>0.05463246003787299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2008-05-01T17:38:17Z</dcterms:modified>
  <cp:category/>
  <cp:version/>
  <cp:contentType/>
  <cp:contentStatus/>
</cp:coreProperties>
</file>