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10" yWindow="90" windowWidth="20610" windowHeight="13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5" i="1"/>
  <c r="L7"/>
  <c r="B23"/>
  <c r="C20"/>
  <c r="C21"/>
  <c r="C22"/>
  <c r="C19"/>
  <c r="F35"/>
  <c r="F36"/>
  <c r="F37"/>
  <c r="F34"/>
  <c r="H31"/>
  <c r="H32"/>
  <c r="H33"/>
  <c r="H30"/>
  <c r="F27"/>
  <c r="F28"/>
  <c r="F29"/>
  <c r="F26"/>
  <c r="I8"/>
  <c r="I9"/>
  <c r="I10"/>
  <c r="I11"/>
  <c r="I12"/>
  <c r="I13"/>
  <c r="J13" s="1"/>
  <c r="I14"/>
  <c r="L11" s="1"/>
  <c r="I7"/>
  <c r="L12" l="1"/>
  <c r="L8"/>
  <c r="J7"/>
  <c r="J11"/>
  <c r="J9"/>
  <c r="J14"/>
  <c r="J12"/>
  <c r="J10"/>
  <c r="J8"/>
</calcChain>
</file>

<file path=xl/sharedStrings.xml><?xml version="1.0" encoding="utf-8"?>
<sst xmlns="http://schemas.openxmlformats.org/spreadsheetml/2006/main" count="51" uniqueCount="45">
  <si>
    <t>Brookhaven LBT magnet</t>
  </si>
  <si>
    <t>Poles:</t>
  </si>
  <si>
    <t>Diameter</t>
  </si>
  <si>
    <t>Distance Poletip to center</t>
  </si>
  <si>
    <t>Name</t>
  </si>
  <si>
    <t>Form</t>
  </si>
  <si>
    <t>Center of cylinder fit</t>
  </si>
  <si>
    <t>UMXMY</t>
  </si>
  <si>
    <t>UMXPY</t>
  </si>
  <si>
    <t>UPXMY</t>
  </si>
  <si>
    <t>UPXPY</t>
  </si>
  <si>
    <t>DPXMY</t>
  </si>
  <si>
    <t>DPXPY</t>
  </si>
  <si>
    <t>DMXPY</t>
  </si>
  <si>
    <t>DMXMY</t>
  </si>
  <si>
    <t>Z [in]</t>
  </si>
  <si>
    <t>X [in]</t>
  </si>
  <si>
    <t>Y [in]</t>
  </si>
  <si>
    <t>[in]</t>
  </si>
  <si>
    <t>Length of poles in Z:</t>
  </si>
  <si>
    <r>
      <rPr>
        <b/>
        <sz val="11"/>
        <color theme="1"/>
        <rFont val="Calibri"/>
        <family val="2"/>
        <scheme val="minor"/>
      </rPr>
      <t>Tooling ball centers</t>
    </r>
    <r>
      <rPr>
        <sz val="11"/>
        <color theme="1"/>
        <rFont val="Calibri"/>
        <family val="2"/>
        <scheme val="minor"/>
      </rPr>
      <t xml:space="preserve"> (1.5inch tooling balls)</t>
    </r>
  </si>
  <si>
    <t>M_TB01</t>
  </si>
  <si>
    <t>M_TB02</t>
  </si>
  <si>
    <t>M_TB03</t>
  </si>
  <si>
    <t>M_TB04</t>
  </si>
  <si>
    <t>M_TB05</t>
  </si>
  <si>
    <t>M_TB06</t>
  </si>
  <si>
    <t>M_TB07</t>
  </si>
  <si>
    <t>M_TB08</t>
  </si>
  <si>
    <t>M_TB09</t>
  </si>
  <si>
    <t>M_TB10</t>
  </si>
  <si>
    <t>M_TB11</t>
  </si>
  <si>
    <t>M_TB12</t>
  </si>
  <si>
    <t>D avg. Z [in]</t>
  </si>
  <si>
    <t>D avg. Y [in]</t>
  </si>
  <si>
    <t>August 19th 2011</t>
  </si>
  <si>
    <t>FG, MR, GG</t>
  </si>
  <si>
    <t>Location</t>
  </si>
  <si>
    <t>D[in]</t>
  </si>
  <si>
    <t>MXMY</t>
  </si>
  <si>
    <t>MXPY</t>
  </si>
  <si>
    <t>PXMY</t>
  </si>
  <si>
    <t>PXPY</t>
  </si>
  <si>
    <t>DZ [in]</t>
  </si>
  <si>
    <t>Delta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</si>
</sst>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Normal="100" workbookViewId="0">
      <selection activeCell="D16" sqref="D16"/>
    </sheetView>
  </sheetViews>
  <sheetFormatPr defaultRowHeight="15"/>
  <cols>
    <col min="1" max="1" width="9.85546875" customWidth="1"/>
    <col min="2" max="2" width="8.85546875" customWidth="1"/>
    <col min="3" max="3" width="8.42578125" customWidth="1"/>
    <col min="4" max="4" width="8.140625" customWidth="1"/>
    <col min="6" max="6" width="8.7109375" customWidth="1"/>
    <col min="7" max="7" width="7.85546875" customWidth="1"/>
    <col min="8" max="8" width="9.28515625" bestFit="1" customWidth="1"/>
    <col min="9" max="9" width="6.85546875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t="s">
        <v>36</v>
      </c>
    </row>
    <row r="2" spans="1:13">
      <c r="A2" s="3"/>
      <c r="B2" s="3"/>
      <c r="C2" s="3"/>
      <c r="D2" s="3"/>
      <c r="E2" s="3"/>
      <c r="F2" s="3"/>
      <c r="G2" s="3"/>
      <c r="H2" s="3"/>
      <c r="I2" t="s">
        <v>35</v>
      </c>
    </row>
    <row r="3" spans="1:13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3">
      <c r="A4" s="3"/>
      <c r="B4" s="3"/>
      <c r="C4" s="3"/>
      <c r="D4" s="3"/>
      <c r="E4" s="3"/>
      <c r="F4" s="3"/>
      <c r="G4" s="3"/>
      <c r="H4" s="3"/>
      <c r="I4" s="3"/>
    </row>
    <row r="5" spans="1:13">
      <c r="A5" s="3" t="s">
        <v>37</v>
      </c>
      <c r="B5" s="3" t="s">
        <v>6</v>
      </c>
      <c r="C5" s="3"/>
      <c r="D5" s="3"/>
      <c r="E5" s="3"/>
      <c r="F5" s="3" t="s">
        <v>2</v>
      </c>
      <c r="G5" s="3" t="s">
        <v>5</v>
      </c>
      <c r="H5" s="3"/>
      <c r="I5" s="3" t="s">
        <v>3</v>
      </c>
      <c r="L5" s="3"/>
    </row>
    <row r="6" spans="1:13">
      <c r="A6" s="3"/>
      <c r="B6" s="4" t="s">
        <v>15</v>
      </c>
      <c r="C6" s="3" t="s">
        <v>16</v>
      </c>
      <c r="D6" s="3" t="s">
        <v>17</v>
      </c>
      <c r="E6" s="3"/>
      <c r="F6" s="3" t="s">
        <v>18</v>
      </c>
      <c r="G6" s="3" t="s">
        <v>18</v>
      </c>
      <c r="H6" s="3"/>
      <c r="I6" s="3" t="s">
        <v>18</v>
      </c>
      <c r="J6" s="3" t="s">
        <v>38</v>
      </c>
      <c r="K6" s="3"/>
      <c r="L6" s="3"/>
      <c r="M6" s="3"/>
    </row>
    <row r="7" spans="1:13">
      <c r="A7" t="s">
        <v>7</v>
      </c>
      <c r="B7">
        <v>-2.4514999999999998</v>
      </c>
      <c r="C7">
        <v>-1.4109</v>
      </c>
      <c r="D7">
        <v>-1.4081999999999999</v>
      </c>
      <c r="E7" s="2"/>
      <c r="F7" s="2">
        <v>1.9334</v>
      </c>
      <c r="G7">
        <v>1.5E-3</v>
      </c>
      <c r="I7" s="1">
        <f>SQRT(C7*C7+D7*D7)-F7/2</f>
        <v>1.0267056411077</v>
      </c>
      <c r="J7" s="2">
        <f>I7-AVERAGE(I7:I14)</f>
        <v>1.6383562066832891E-3</v>
      </c>
      <c r="L7" s="2">
        <f>I10+I7</f>
        <v>2.0497367109271751</v>
      </c>
      <c r="M7" s="5"/>
    </row>
    <row r="8" spans="1:13">
      <c r="A8" t="s">
        <v>8</v>
      </c>
      <c r="B8">
        <v>-2.4687000000000001</v>
      </c>
      <c r="C8">
        <v>-1.4108000000000001</v>
      </c>
      <c r="D8">
        <v>1.4057999999999999</v>
      </c>
      <c r="E8" s="2"/>
      <c r="F8" s="2">
        <v>1.9326000000000001</v>
      </c>
      <c r="G8">
        <v>1.5E-3</v>
      </c>
      <c r="I8" s="1">
        <f t="shared" ref="I8:I14" si="0">SQRT(C8*C8+D8*D8)-F8/2</f>
        <v>1.0253400980096781</v>
      </c>
      <c r="J8" s="2">
        <f t="shared" ref="J8:J11" si="1">I8-AVERAGE(I8:I15)</f>
        <v>5.068639953302867E-4</v>
      </c>
      <c r="L8" s="2">
        <f>I8+I9</f>
        <v>2.0520561740767946</v>
      </c>
      <c r="M8" s="5"/>
    </row>
    <row r="9" spans="1:13">
      <c r="A9" t="s">
        <v>9</v>
      </c>
      <c r="B9">
        <v>-2.4512</v>
      </c>
      <c r="C9">
        <v>1.4117999999999999</v>
      </c>
      <c r="D9">
        <v>-1.4071</v>
      </c>
      <c r="E9" s="2"/>
      <c r="F9" s="2">
        <v>1.9331</v>
      </c>
      <c r="G9">
        <v>2.7000000000000001E-3</v>
      </c>
      <c r="I9" s="1">
        <f t="shared" si="0"/>
        <v>1.0267160760671166</v>
      </c>
      <c r="J9" s="2">
        <f t="shared" si="1"/>
        <v>1.9673193853240178E-3</v>
      </c>
      <c r="L9" s="2"/>
      <c r="M9" s="5"/>
    </row>
    <row r="10" spans="1:13">
      <c r="A10" t="s">
        <v>10</v>
      </c>
      <c r="B10">
        <v>-2.4683999999999999</v>
      </c>
      <c r="C10">
        <v>1.4071</v>
      </c>
      <c r="D10">
        <v>1.4027000000000001</v>
      </c>
      <c r="E10" s="2"/>
      <c r="F10" s="2">
        <v>1.9276</v>
      </c>
      <c r="G10">
        <v>3.8E-3</v>
      </c>
      <c r="I10" s="1">
        <f t="shared" si="0"/>
        <v>1.0230310698194753</v>
      </c>
      <c r="J10" s="2">
        <f t="shared" si="1"/>
        <v>-1.3242229852525877E-3</v>
      </c>
      <c r="L10" s="2"/>
      <c r="M10" s="5"/>
    </row>
    <row r="11" spans="1:13">
      <c r="A11" t="s">
        <v>14</v>
      </c>
      <c r="B11">
        <v>2.4704999999999999</v>
      </c>
      <c r="C11">
        <v>-1.4083000000000001</v>
      </c>
      <c r="D11">
        <v>-1.4071</v>
      </c>
      <c r="E11" s="2"/>
      <c r="F11" s="2">
        <v>1.9334</v>
      </c>
      <c r="G11">
        <v>1.5E-3</v>
      </c>
      <c r="I11" s="1">
        <f t="shared" si="0"/>
        <v>1.0240886125854751</v>
      </c>
      <c r="J11" s="2">
        <f t="shared" si="1"/>
        <v>-5.9773596556578212E-4</v>
      </c>
      <c r="L11" s="2">
        <f>I14+I11</f>
        <v>2.0478952160158421</v>
      </c>
      <c r="M11" s="5"/>
    </row>
    <row r="12" spans="1:13">
      <c r="A12" t="s">
        <v>13</v>
      </c>
      <c r="B12">
        <v>2.4510000000000001</v>
      </c>
      <c r="C12">
        <v>-1.4093</v>
      </c>
      <c r="D12">
        <v>1.4055</v>
      </c>
      <c r="E12" s="2"/>
      <c r="F12" s="2">
        <v>1.9326000000000001</v>
      </c>
      <c r="G12">
        <v>1.5E-3</v>
      </c>
      <c r="I12" s="1">
        <f t="shared" si="0"/>
        <v>1.0240659814215074</v>
      </c>
      <c r="J12" s="2">
        <f>I12-AVERAGE(I12:I34)</f>
        <v>-8.1961245138884031E-4</v>
      </c>
      <c r="L12" s="2">
        <f>I12+I13</f>
        <v>2.0508501781883215</v>
      </c>
      <c r="M12" s="5"/>
    </row>
    <row r="13" spans="1:13">
      <c r="A13" t="s">
        <v>11</v>
      </c>
      <c r="B13">
        <v>2.4693000000000001</v>
      </c>
      <c r="C13">
        <v>1.4089</v>
      </c>
      <c r="D13">
        <v>-1.4100999999999999</v>
      </c>
      <c r="E13" s="2"/>
      <c r="F13" s="2">
        <v>1.9331</v>
      </c>
      <c r="G13">
        <v>2.7000000000000001E-3</v>
      </c>
      <c r="I13" s="1">
        <f t="shared" si="0"/>
        <v>1.0267841967668141</v>
      </c>
      <c r="J13" s="2">
        <f>I13-AVERAGE(I13:I35)</f>
        <v>1.4887966682235465E-3</v>
      </c>
      <c r="L13" s="2"/>
      <c r="M13" s="5"/>
    </row>
    <row r="14" spans="1:13">
      <c r="A14" t="s">
        <v>12</v>
      </c>
      <c r="B14">
        <v>2.4497</v>
      </c>
      <c r="C14">
        <v>1.4059999999999999</v>
      </c>
      <c r="D14">
        <v>1.4049</v>
      </c>
      <c r="E14" s="2"/>
      <c r="F14" s="2">
        <v>1.9276</v>
      </c>
      <c r="G14">
        <v>3.8E-3</v>
      </c>
      <c r="I14" s="1">
        <f t="shared" si="0"/>
        <v>1.023806603430367</v>
      </c>
      <c r="J14" s="2">
        <f>I14-AVERAGE(I14:I36)</f>
        <v>0</v>
      </c>
      <c r="L14" s="2"/>
      <c r="M14" s="5"/>
    </row>
    <row r="15" spans="1:13">
      <c r="L15" s="2">
        <f>AVERAGE(L7:L12)</f>
        <v>2.0501345698020335</v>
      </c>
    </row>
    <row r="17" spans="1:8">
      <c r="A17" s="3" t="s">
        <v>19</v>
      </c>
    </row>
    <row r="18" spans="1:8">
      <c r="A18" s="3" t="s">
        <v>37</v>
      </c>
      <c r="B18" s="3" t="s">
        <v>43</v>
      </c>
      <c r="C18" s="3" t="s">
        <v>44</v>
      </c>
    </row>
    <row r="19" spans="1:8">
      <c r="A19" t="s">
        <v>39</v>
      </c>
      <c r="B19">
        <v>4.9285999999999994</v>
      </c>
      <c r="C19" s="2">
        <f>B19-AVERAGE(B$19:B$22)</f>
        <v>4.3999999999995154E-3</v>
      </c>
    </row>
    <row r="20" spans="1:8">
      <c r="A20" t="s">
        <v>40</v>
      </c>
      <c r="B20">
        <v>4.9287999999999998</v>
      </c>
      <c r="C20" s="2">
        <f t="shared" ref="C20:C22" si="2">B20-AVERAGE(B$19:B$22)</f>
        <v>4.5999999999999375E-3</v>
      </c>
    </row>
    <row r="21" spans="1:8">
      <c r="A21" t="s">
        <v>41</v>
      </c>
      <c r="B21">
        <v>4.9203000000000001</v>
      </c>
      <c r="C21" s="2">
        <f t="shared" si="2"/>
        <v>-3.8999999999997925E-3</v>
      </c>
    </row>
    <row r="22" spans="1:8">
      <c r="A22" t="s">
        <v>42</v>
      </c>
      <c r="B22">
        <v>4.9191000000000003</v>
      </c>
      <c r="C22" s="2">
        <f t="shared" si="2"/>
        <v>-5.0999999999996604E-3</v>
      </c>
    </row>
    <row r="23" spans="1:8">
      <c r="B23">
        <f>AVERAGE(B19:B22)</f>
        <v>4.9241999999999999</v>
      </c>
    </row>
    <row r="24" spans="1:8">
      <c r="A24" t="s">
        <v>20</v>
      </c>
    </row>
    <row r="25" spans="1:8">
      <c r="A25" s="3" t="s">
        <v>4</v>
      </c>
      <c r="B25" s="4" t="s">
        <v>15</v>
      </c>
      <c r="C25" s="3" t="s">
        <v>16</v>
      </c>
      <c r="D25" s="3" t="s">
        <v>17</v>
      </c>
      <c r="F25" s="3" t="s">
        <v>33</v>
      </c>
      <c r="H25" s="3" t="s">
        <v>34</v>
      </c>
    </row>
    <row r="26" spans="1:8">
      <c r="A26" t="s">
        <v>21</v>
      </c>
      <c r="B26">
        <v>-3.3950999999999998</v>
      </c>
      <c r="C26">
        <v>4.1349999999999998</v>
      </c>
      <c r="D26">
        <v>-4.1395999999999997</v>
      </c>
      <c r="F26" s="2">
        <f>B26-AVERAGE(B$26:B$29)</f>
        <v>1.0425000000000129E-2</v>
      </c>
      <c r="G26" s="2"/>
      <c r="H26" s="2"/>
    </row>
    <row r="27" spans="1:8">
      <c r="A27" t="s">
        <v>22</v>
      </c>
      <c r="B27">
        <v>-3.4083000000000001</v>
      </c>
      <c r="C27">
        <v>4.1310000000000002</v>
      </c>
      <c r="D27">
        <v>4.1277999999999997</v>
      </c>
      <c r="F27" s="2">
        <f>B27-AVERAGE(B$26:B$29)</f>
        <v>-2.775000000000194E-3</v>
      </c>
      <c r="G27" s="2"/>
      <c r="H27" s="2"/>
    </row>
    <row r="28" spans="1:8">
      <c r="A28" t="s">
        <v>23</v>
      </c>
      <c r="B28">
        <v>-3.4100999999999999</v>
      </c>
      <c r="C28">
        <v>-4.1406000000000001</v>
      </c>
      <c r="D28">
        <v>-4.1471999999999998</v>
      </c>
      <c r="F28" s="2">
        <f>B28-AVERAGE(B$26:B$29)</f>
        <v>-4.5749999999999957E-3</v>
      </c>
      <c r="G28" s="2"/>
      <c r="H28" s="2"/>
    </row>
    <row r="29" spans="1:8">
      <c r="A29" t="s">
        <v>24</v>
      </c>
      <c r="B29">
        <v>-3.4085999999999999</v>
      </c>
      <c r="C29">
        <v>-4.1417000000000002</v>
      </c>
      <c r="D29">
        <v>4.1212999999999997</v>
      </c>
      <c r="F29" s="2">
        <f>B29-AVERAGE(B$26:B$29)</f>
        <v>-3.0749999999999389E-3</v>
      </c>
      <c r="G29" s="2"/>
      <c r="H29" s="2"/>
    </row>
    <row r="30" spans="1:8">
      <c r="A30" t="s">
        <v>25</v>
      </c>
      <c r="B30">
        <v>-1.0109999999999999</v>
      </c>
      <c r="C30">
        <v>2.4428000000000001</v>
      </c>
      <c r="D30">
        <v>7.1910999999999996</v>
      </c>
      <c r="F30" s="2"/>
      <c r="G30" s="2"/>
      <c r="H30" s="2">
        <f>D30-AVERAGE(D$30:D$33)</f>
        <v>-2.9250000000002885E-3</v>
      </c>
    </row>
    <row r="31" spans="1:8">
      <c r="A31" t="s">
        <v>26</v>
      </c>
      <c r="B31">
        <v>-1.0136000000000001</v>
      </c>
      <c r="C31">
        <v>-2.4529000000000001</v>
      </c>
      <c r="D31">
        <v>7.1886000000000001</v>
      </c>
      <c r="F31" s="2"/>
      <c r="G31" s="2"/>
      <c r="H31" s="2">
        <f>D31-AVERAGE(D$30:D$33)</f>
        <v>-5.4249999999997911E-3</v>
      </c>
    </row>
    <row r="32" spans="1:8">
      <c r="A32" t="s">
        <v>27</v>
      </c>
      <c r="B32">
        <v>0.98480000000000001</v>
      </c>
      <c r="C32">
        <v>2.4491000000000001</v>
      </c>
      <c r="D32">
        <v>7.1985000000000001</v>
      </c>
      <c r="F32" s="2"/>
      <c r="G32" s="2"/>
      <c r="H32" s="2">
        <f>D32-AVERAGE(D$30:D$33)</f>
        <v>4.4750000000002288E-3</v>
      </c>
    </row>
    <row r="33" spans="1:8">
      <c r="A33" t="s">
        <v>28</v>
      </c>
      <c r="B33">
        <v>0.98829999999999996</v>
      </c>
      <c r="C33">
        <v>-2.4476</v>
      </c>
      <c r="D33">
        <v>7.1978999999999997</v>
      </c>
      <c r="F33" s="2"/>
      <c r="G33" s="2"/>
      <c r="H33" s="2">
        <f>D33-AVERAGE(D$30:D$33)</f>
        <v>3.8749999999998508E-3</v>
      </c>
    </row>
    <row r="34" spans="1:8">
      <c r="A34" t="s">
        <v>29</v>
      </c>
      <c r="B34">
        <v>3.4135</v>
      </c>
      <c r="C34">
        <v>-4.1318999999999999</v>
      </c>
      <c r="D34">
        <v>4.1456</v>
      </c>
      <c r="F34" s="2">
        <f>B34-AVERAGE(B$34:B$37)</f>
        <v>-1.674999999999649E-3</v>
      </c>
      <c r="G34" s="2"/>
      <c r="H34" s="2"/>
    </row>
    <row r="35" spans="1:8">
      <c r="A35" t="s">
        <v>30</v>
      </c>
      <c r="B35">
        <v>3.4095</v>
      </c>
      <c r="C35">
        <v>-4.1421000000000001</v>
      </c>
      <c r="D35">
        <v>-4.1292</v>
      </c>
      <c r="F35" s="2">
        <f>B35-AVERAGE(B$34:B$37)</f>
        <v>-5.6749999999996525E-3</v>
      </c>
      <c r="G35" s="2"/>
      <c r="H35" s="2"/>
    </row>
    <row r="36" spans="1:8">
      <c r="A36" t="s">
        <v>31</v>
      </c>
      <c r="B36">
        <v>3.4104999999999999</v>
      </c>
      <c r="C36">
        <v>4.1353</v>
      </c>
      <c r="D36">
        <v>4.1376999999999997</v>
      </c>
      <c r="F36" s="2">
        <f>B36-AVERAGE(B$34:B$37)</f>
        <v>-4.6749999999997627E-3</v>
      </c>
      <c r="G36" s="2"/>
      <c r="H36" s="2"/>
    </row>
    <row r="37" spans="1:8">
      <c r="A37" t="s">
        <v>32</v>
      </c>
      <c r="B37">
        <v>3.4272</v>
      </c>
      <c r="C37">
        <v>4.1387999999999998</v>
      </c>
      <c r="D37">
        <v>-4.1374000000000004</v>
      </c>
      <c r="F37" s="2">
        <f>B37-AVERAGE(B$34:B$37)</f>
        <v>1.2025000000000396E-2</v>
      </c>
      <c r="G37" s="2"/>
      <c r="H37" s="2"/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Scott Anderson</cp:lastModifiedBy>
  <cp:lastPrinted>2011-08-30T01:01:54Z</cp:lastPrinted>
  <dcterms:created xsi:type="dcterms:W3CDTF">2011-08-29T17:45:28Z</dcterms:created>
  <dcterms:modified xsi:type="dcterms:W3CDTF">2011-08-31T18:04:21Z</dcterms:modified>
</cp:coreProperties>
</file>