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100" windowHeight="11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<sst xmlns="http://schemas.openxmlformats.org/spreadsheetml/2006/main" count="4" uniqueCount="4">
  <si>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Gap</t>
  </si>
  <si>
    <t>first</t>
  </si>
  <si>
    <t>second</t>
  </si>
  <si>
    <t>third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</si>
</sst>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0"/>
    </font>
    <font>
      <b/>
      <vertAlign val="subscript"/>
      <sz val="10"/>
      <color indexed="8"/>
      <name val="Calibri"/>
      <family val="0"/>
    </font>
    <font>
      <b/>
      <sz val="12"/>
      <color indexed="8"/>
      <name val="Calibri"/>
      <family val="0"/>
    </font>
    <font>
      <sz val="11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85"/>
          <c:w val="0.6687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25mm Gap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Sheet1!$F$21:$F$29</c:f>
              <c:numCache/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0066CC"/>
                </a:solidFill>
              </a:ln>
            </c:spPr>
          </c:marker>
          <c:yVal>
            <c:numRef>
              <c:f>Sheet1!$G$21:$G$29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666699"/>
              </a:solidFill>
              <a:ln>
                <a:solidFill>
                  <a:srgbClr val="0066CC"/>
                </a:solidFill>
              </a:ln>
            </c:spPr>
          </c:marker>
          <c:yVal>
            <c:numRef>
              <c:f>Sheet1!$H$21:$H$29</c:f>
              <c:numCache/>
            </c:numRef>
          </c:yVal>
          <c:smooth val="0"/>
        </c:ser>
        <c:ser>
          <c:idx val="3"/>
          <c:order val="3"/>
          <c:tx>
            <c:v>Average</c:v>
          </c:tx>
          <c:spPr>
            <a:ln w="3175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Sheet1!$J$21:$J$29</c:f>
              <c:numCache/>
            </c:numRef>
          </c:yVal>
          <c:smooth val="0"/>
        </c:ser>
        <c:axId val="24090301"/>
        <c:axId val="15486118"/>
      </c:scatterChart>
      <c:valAx>
        <c:axId val="240903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set #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486118"/>
        <c:crossesAt val="-0.0008000000000000001"/>
        <c:crossBetween val="midCat"/>
        <c:dispUnits/>
      </c:valAx>
      <c:valAx>
        <c:axId val="15486118"/>
        <c:scaling>
          <c:orientation val="minMax"/>
          <c:max val="0.0008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measured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 / 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09030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7025"/>
          <c:y val="0.4085"/>
          <c:w val="0.2197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K measurement repeatability</a:t>
            </a:r>
          </a:p>
        </c:rich>
      </c:tx>
      <c:layout>
        <c:manualLayout>
          <c:xMode val="factor"/>
          <c:yMode val="factor"/>
          <c:x val="-0.004"/>
          <c:y val="-0.009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05"/>
          <c:y val="0.0935"/>
          <c:w val="0.68775"/>
          <c:h val="0.7915"/>
        </c:manualLayout>
      </c:layout>
      <c:lineChart>
        <c:grouping val="standard"/>
        <c:varyColors val="0"/>
        <c:ser>
          <c:idx val="0"/>
          <c:order val="0"/>
          <c:tx>
            <c:v>25.0mm</c:v>
          </c:tx>
          <c:spPr>
            <a:ln w="3175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2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Sheet1!$J$21:$J$29</c:f>
              <c:numCache/>
            </c:numRef>
          </c:val>
          <c:smooth val="0"/>
        </c:ser>
        <c:ser>
          <c:idx val="1"/>
          <c:order val="1"/>
          <c:tx>
            <c:v>35.6mm</c:v>
          </c:tx>
          <c:spPr>
            <a:ln w="3175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2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Sheet1!$J$32:$J$39</c:f>
              <c:numCache/>
            </c:numRef>
          </c:val>
          <c:smooth val="0"/>
        </c:ser>
        <c:marker val="1"/>
        <c:axId val="5157335"/>
        <c:axId val="46416016"/>
      </c:lineChart>
      <c:catAx>
        <c:axId val="51573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Set #</a:t>
                </a:r>
              </a:p>
            </c:rich>
          </c:tx>
          <c:layout>
            <c:manualLayout>
              <c:xMode val="factor"/>
              <c:yMode val="factor"/>
              <c:x val="0"/>
              <c:y val="0.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416016"/>
        <c:crossesAt val="-0.0020000000000000005"/>
        <c:auto val="1"/>
        <c:lblOffset val="100"/>
        <c:tickLblSkip val="1"/>
        <c:noMultiLvlLbl val="0"/>
      </c:catAx>
      <c:valAx>
        <c:axId val="464160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(K-K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avrg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)/K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avrg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0425"/>
              <c:y val="0.027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15733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24"/>
          <c:y val="0.472"/>
          <c:w val="0.166"/>
          <c:h val="0.1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425"/>
          <c:y val="-0.0085"/>
          <c:w val="0.65"/>
          <c:h val="0.8725"/>
        </c:manualLayout>
      </c:layout>
      <c:scatterChart>
        <c:scatterStyle val="lineMarker"/>
        <c:varyColors val="0"/>
        <c:ser>
          <c:idx val="3"/>
          <c:order val="0"/>
          <c:tx>
            <c:v>35.6mm Gap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Sheet1!$F$32:$F$39</c:f>
              <c:numCache/>
            </c:numRef>
          </c:yVal>
          <c:smooth val="0"/>
        </c:ser>
        <c:ser>
          <c:idx val="4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Sheet1!$G$32:$G$39</c:f>
              <c:numCache/>
            </c:numRef>
          </c:yVal>
          <c:smooth val="0"/>
        </c:ser>
        <c:ser>
          <c:idx val="5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8080"/>
              </a:solidFill>
              <a:ln>
                <a:solidFill>
                  <a:srgbClr val="FF0000"/>
                </a:solidFill>
              </a:ln>
            </c:spPr>
          </c:marker>
          <c:yVal>
            <c:numRef>
              <c:f>Sheet1!$H$32:$H$39</c:f>
              <c:numCache/>
            </c:numRef>
          </c:yVal>
          <c:smooth val="0"/>
        </c:ser>
        <c:ser>
          <c:idx val="0"/>
          <c:order val="3"/>
          <c:tx>
            <c:v>Average</c:v>
          </c:tx>
          <c:spPr>
            <a:ln w="3175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yVal>
            <c:numRef>
              <c:f>Sheet1!$J$32:$J$39</c:f>
              <c:numCache/>
            </c:numRef>
          </c:yVal>
          <c:smooth val="0"/>
        </c:ser>
        <c:axId val="15090961"/>
        <c:axId val="1600922"/>
      </c:scatterChart>
      <c:valAx>
        <c:axId val="150909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Data set #</a:t>
                </a:r>
              </a:p>
            </c:rich>
          </c:tx>
          <c:layout>
            <c:manualLayout>
              <c:xMode val="factor"/>
              <c:yMode val="factor"/>
              <c:x val="0"/>
              <c:y val="0.00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00922"/>
        <c:crossesAt val="-0.0015000000000000002"/>
        <c:crossBetween val="midCat"/>
        <c:dispUnits/>
      </c:valAx>
      <c:valAx>
        <c:axId val="1600922"/>
        <c:scaling>
          <c:orientation val="minMax"/>
          <c:max val="0.0015000000000000002"/>
          <c:min val="-0.001500000000000000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(K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measured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-K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) / K</a:t>
                </a:r>
                <a:r>
                  <a:rPr lang="en-US" cap="none" sz="1000" b="1" i="0" u="none" baseline="-2500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Average</a:t>
                </a:r>
              </a:p>
            </c:rich>
          </c:tx>
          <c:layout>
            <c:manualLayout>
              <c:xMode val="factor"/>
              <c:yMode val="factor"/>
              <c:x val="-0.00075"/>
              <c:y val="0.0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090961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1"/>
        <c:delete val="1"/>
      </c:legendEntry>
      <c:legendEntry>
        <c:idx val="2"/>
        <c:delete val="1"/>
      </c:legendEntry>
      <c:layout>
        <c:manualLayout>
          <c:xMode val="edge"/>
          <c:yMode val="edge"/>
          <c:x val="0.75"/>
          <c:y val="0.4085"/>
          <c:w val="0.24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533400</xdr:colOff>
      <xdr:row>4</xdr:row>
      <xdr:rowOff>171450</xdr:rowOff>
    </xdr:from>
    <xdr:to>
      <xdr:col>17</xdr:col>
      <xdr:colOff>466725</xdr:colOff>
      <xdr:row>19</xdr:row>
      <xdr:rowOff>57150</xdr:rowOff>
    </xdr:to>
    <xdr:graphicFrame>
      <xdr:nvGraphicFramePr>
        <xdr:cNvPr id="1" name="Chart 3"/>
        <xdr:cNvGraphicFramePr/>
      </xdr:nvGraphicFramePr>
      <xdr:xfrm>
        <a:off x="6686550" y="933450"/>
        <a:ext cx="48101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266700</xdr:colOff>
      <xdr:row>20</xdr:row>
      <xdr:rowOff>9525</xdr:rowOff>
    </xdr:from>
    <xdr:to>
      <xdr:col>18</xdr:col>
      <xdr:colOff>295275</xdr:colOff>
      <xdr:row>36</xdr:row>
      <xdr:rowOff>114300</xdr:rowOff>
    </xdr:to>
    <xdr:graphicFrame>
      <xdr:nvGraphicFramePr>
        <xdr:cNvPr id="2" name="Chart 3"/>
        <xdr:cNvGraphicFramePr/>
      </xdr:nvGraphicFramePr>
      <xdr:xfrm>
        <a:off x="7029450" y="3819525"/>
        <a:ext cx="4905375" cy="3152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533400</xdr:colOff>
      <xdr:row>37</xdr:row>
      <xdr:rowOff>104775</xdr:rowOff>
    </xdr:from>
    <xdr:to>
      <xdr:col>18</xdr:col>
      <xdr:colOff>466725</xdr:colOff>
      <xdr:row>51</xdr:row>
      <xdr:rowOff>180975</xdr:rowOff>
    </xdr:to>
    <xdr:graphicFrame>
      <xdr:nvGraphicFramePr>
        <xdr:cNvPr id="3" name="Chart 3"/>
        <xdr:cNvGraphicFramePr/>
      </xdr:nvGraphicFramePr>
      <xdr:xfrm>
        <a:off x="7296150" y="7153275"/>
        <a:ext cx="481012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D1">
      <selection activeCell="I48" sqref="I48"/>
    </sheetView>
  </sheetViews>
  <sheetFormatPr defaultColWidth="9.140625" defaultRowHeight="15"/>
  <cols>
    <col min="6" max="6" width="12.7109375" style="0" bestFit="1" customWidth="1"/>
    <col min="7" max="7" width="12.00390625" style="0" bestFit="1" customWidth="1"/>
    <col min="8" max="8" width="12.7109375" style="0" bestFit="1" customWidth="1"/>
  </cols>
  <sheetData>
    <row r="1" spans="1:4" ht="15">
      <c r="A1" t="s">
        <v>0</v>
      </c>
      <c r="B1" t="s">
        <v>1</v>
      </c>
      <c r="C1" t="s">
        <v>2</v>
      </c>
      <c r="D1" t="s">
        <v>3</v>
      </c>
    </row>
    <row r="2" spans="1:5" ht="15">
      <c r="A2">
        <v>25</v>
      </c>
      <c r="B2">
        <v>2.379612</v>
      </c>
      <c r="C2">
        <v>2.379705</v>
      </c>
      <c r="D2">
        <v>2.379618</v>
      </c>
      <c r="E2">
        <f>AVERAGE(B2:D2)</f>
        <v>2.3796449999999996</v>
      </c>
    </row>
    <row r="3" spans="1:5" ht="15">
      <c r="A3">
        <v>35.599</v>
      </c>
      <c r="B3">
        <v>1.333979</v>
      </c>
      <c r="C3">
        <v>1.333621</v>
      </c>
      <c r="D3">
        <v>1.333891</v>
      </c>
      <c r="E3">
        <f>AVERAGE(B3:D3)</f>
        <v>1.3338303333333332</v>
      </c>
    </row>
    <row r="4" spans="1:5" ht="15">
      <c r="A4">
        <v>25.004</v>
      </c>
      <c r="B4">
        <v>2.379199</v>
      </c>
      <c r="C4">
        <v>2.379219</v>
      </c>
      <c r="D4">
        <v>2.379229</v>
      </c>
      <c r="E4">
        <f aca="true" t="shared" si="0" ref="E4:E18">AVERAGE(B4:D4)</f>
        <v>2.3792156666666666</v>
      </c>
    </row>
    <row r="5" spans="1:5" ht="15">
      <c r="A5">
        <v>35.597</v>
      </c>
      <c r="B5">
        <v>1.334002</v>
      </c>
      <c r="C5">
        <v>1.334034</v>
      </c>
      <c r="D5">
        <v>1.33402</v>
      </c>
      <c r="E5">
        <f t="shared" si="0"/>
        <v>1.3340186666666665</v>
      </c>
    </row>
    <row r="6" spans="1:5" ht="15">
      <c r="A6">
        <v>24.997</v>
      </c>
      <c r="B6">
        <v>2.379997</v>
      </c>
      <c r="C6">
        <v>2.380075</v>
      </c>
      <c r="D6">
        <v>2.38014</v>
      </c>
      <c r="E6">
        <f t="shared" si="0"/>
        <v>2.3800706666666667</v>
      </c>
    </row>
    <row r="7" spans="1:5" ht="15">
      <c r="A7">
        <v>25</v>
      </c>
      <c r="B7">
        <v>2.379385</v>
      </c>
      <c r="C7">
        <v>2.37945</v>
      </c>
      <c r="D7">
        <v>2.3794</v>
      </c>
      <c r="E7">
        <f t="shared" si="0"/>
        <v>2.3794116666666665</v>
      </c>
    </row>
    <row r="8" spans="1:5" ht="15">
      <c r="A8">
        <v>35.6</v>
      </c>
      <c r="B8">
        <v>1.3334</v>
      </c>
      <c r="C8">
        <v>1.333366</v>
      </c>
      <c r="D8">
        <v>1.333391</v>
      </c>
      <c r="E8">
        <f t="shared" si="0"/>
        <v>1.3333856666666666</v>
      </c>
    </row>
    <row r="9" spans="1:5" ht="15">
      <c r="A9">
        <v>35.599</v>
      </c>
      <c r="B9">
        <v>1.334722</v>
      </c>
      <c r="C9">
        <v>1.334845</v>
      </c>
      <c r="D9">
        <v>1.334573</v>
      </c>
      <c r="E9">
        <f t="shared" si="0"/>
        <v>1.3347133333333332</v>
      </c>
    </row>
    <row r="10" spans="1:5" ht="15">
      <c r="A10">
        <v>24.999</v>
      </c>
      <c r="B10">
        <v>2.379589</v>
      </c>
      <c r="C10">
        <v>2.379615</v>
      </c>
      <c r="D10">
        <v>2.379545</v>
      </c>
      <c r="E10">
        <f t="shared" si="0"/>
        <v>2.3795830000000002</v>
      </c>
    </row>
    <row r="11" spans="1:5" ht="15">
      <c r="A11">
        <v>25</v>
      </c>
      <c r="B11">
        <v>2.377851</v>
      </c>
      <c r="C11">
        <v>2.37782</v>
      </c>
      <c r="D11">
        <v>2.377858</v>
      </c>
      <c r="E11">
        <f t="shared" si="0"/>
        <v>2.377843</v>
      </c>
    </row>
    <row r="12" spans="1:5" ht="15">
      <c r="A12">
        <v>35.6</v>
      </c>
      <c r="B12">
        <v>1.333886</v>
      </c>
      <c r="C12">
        <v>1.333444</v>
      </c>
      <c r="D12">
        <v>1.333696</v>
      </c>
      <c r="E12">
        <f t="shared" si="0"/>
        <v>1.333675333333333</v>
      </c>
    </row>
    <row r="13" spans="1:5" ht="15">
      <c r="A13">
        <v>25</v>
      </c>
      <c r="B13">
        <v>2.379736</v>
      </c>
      <c r="C13">
        <v>2.379824</v>
      </c>
      <c r="D13">
        <v>2.379705</v>
      </c>
      <c r="E13">
        <f t="shared" si="0"/>
        <v>2.379755</v>
      </c>
    </row>
    <row r="14" spans="1:5" ht="15">
      <c r="A14">
        <v>35.6</v>
      </c>
      <c r="B14">
        <v>1.333895</v>
      </c>
      <c r="C14">
        <v>1.333649</v>
      </c>
      <c r="D14">
        <v>1.334002</v>
      </c>
      <c r="E14">
        <f t="shared" si="0"/>
        <v>1.3338486666666667</v>
      </c>
    </row>
    <row r="15" spans="1:5" ht="15">
      <c r="A15">
        <v>35.6</v>
      </c>
      <c r="B15">
        <v>1.334655</v>
      </c>
      <c r="C15">
        <v>1.33488</v>
      </c>
      <c r="D15">
        <v>1.335503</v>
      </c>
      <c r="E15">
        <f t="shared" si="0"/>
        <v>1.3350126666666666</v>
      </c>
    </row>
    <row r="16" spans="1:5" ht="15">
      <c r="A16">
        <v>25</v>
      </c>
      <c r="B16">
        <v>2.379857</v>
      </c>
      <c r="C16">
        <v>2.379614</v>
      </c>
      <c r="D16">
        <v>2.379559</v>
      </c>
      <c r="E16">
        <f t="shared" si="0"/>
        <v>2.3796766666666667</v>
      </c>
    </row>
    <row r="17" spans="1:5" ht="15">
      <c r="A17">
        <v>25.001</v>
      </c>
      <c r="B17">
        <v>2.378921</v>
      </c>
      <c r="C17">
        <v>2.378814</v>
      </c>
      <c r="D17">
        <v>2.378837</v>
      </c>
      <c r="E17">
        <f t="shared" si="0"/>
        <v>2.3788573333333334</v>
      </c>
    </row>
    <row r="18" spans="1:5" ht="15">
      <c r="A18">
        <v>35.601</v>
      </c>
      <c r="B18">
        <v>1.334011</v>
      </c>
      <c r="C18">
        <v>1.333864</v>
      </c>
      <c r="D18">
        <v>1.3333992</v>
      </c>
      <c r="E18">
        <f t="shared" si="0"/>
        <v>1.3337580666666666</v>
      </c>
    </row>
    <row r="21" spans="1:10" ht="15">
      <c r="A21">
        <v>25</v>
      </c>
      <c r="B21">
        <v>2.379612</v>
      </c>
      <c r="C21">
        <v>2.379705</v>
      </c>
      <c r="D21">
        <v>2.379618</v>
      </c>
      <c r="E21">
        <f>AVERAGE(B21:D21)</f>
        <v>2.3796449999999996</v>
      </c>
      <c r="F21">
        <f>(B21-2.37934)/2.37934</f>
        <v>0.00011431741575387626</v>
      </c>
      <c r="G21">
        <f>(C21-2.37934)/2.37934</f>
        <v>0.0001534038851109756</v>
      </c>
      <c r="H21">
        <f>(D21-2.37934)/2.37934</f>
        <v>0.0001168391234543102</v>
      </c>
      <c r="I21">
        <f>E21-2.37934</f>
        <v>0.0003049999999995556</v>
      </c>
      <c r="J21">
        <f>I21/2.37934</f>
        <v>0.00012818680810626292</v>
      </c>
    </row>
    <row r="22" spans="1:10" ht="15">
      <c r="A22">
        <v>25.004</v>
      </c>
      <c r="B22">
        <v>2.379199</v>
      </c>
      <c r="C22">
        <v>2.379219</v>
      </c>
      <c r="D22">
        <v>2.379229</v>
      </c>
      <c r="E22">
        <f aca="true" t="shared" si="1" ref="E22:E29">AVERAGE(B22:D22)</f>
        <v>2.3792156666666666</v>
      </c>
      <c r="F22">
        <f aca="true" t="shared" si="2" ref="F22:F29">(B22-2.37934)/2.37934</f>
        <v>-5.926013096075751E-05</v>
      </c>
      <c r="G22">
        <f aca="true" t="shared" si="3" ref="G22:G29">(C22-2.37934)/2.37934</f>
        <v>-5.085443862585328E-05</v>
      </c>
      <c r="H22">
        <f aca="true" t="shared" si="4" ref="H22:H29">(D22-2.37934)/2.37934</f>
        <v>-4.6651592458401164E-05</v>
      </c>
      <c r="I22">
        <f aca="true" t="shared" si="5" ref="I22:I29">E22-2.37934</f>
        <v>-0.00012433333333339291</v>
      </c>
      <c r="J22">
        <f aca="true" t="shared" si="6" ref="J22:J29">I22/2.37934</f>
        <v>-5.225538734833732E-05</v>
      </c>
    </row>
    <row r="23" spans="1:10" ht="15">
      <c r="A23">
        <v>24.997</v>
      </c>
      <c r="B23">
        <v>2.379997</v>
      </c>
      <c r="C23">
        <v>2.380075</v>
      </c>
      <c r="D23">
        <v>2.38014</v>
      </c>
      <c r="E23">
        <f t="shared" si="1"/>
        <v>2.3800706666666667</v>
      </c>
      <c r="F23">
        <f t="shared" si="2"/>
        <v>0.0002761269931997561</v>
      </c>
      <c r="G23">
        <f t="shared" si="3"/>
        <v>0.0003089091933057706</v>
      </c>
      <c r="H23">
        <f t="shared" si="4"/>
        <v>0.0003362276933939294</v>
      </c>
      <c r="I23">
        <f t="shared" si="5"/>
        <v>0.0007306666666666572</v>
      </c>
      <c r="J23">
        <f t="shared" si="6"/>
        <v>0.00030708795996648537</v>
      </c>
    </row>
    <row r="24" spans="1:10" ht="15">
      <c r="A24">
        <v>25</v>
      </c>
      <c r="B24">
        <v>2.379385</v>
      </c>
      <c r="C24">
        <v>2.37945</v>
      </c>
      <c r="D24">
        <v>2.3794</v>
      </c>
      <c r="E24">
        <f t="shared" si="1"/>
        <v>2.3794116666666665</v>
      </c>
      <c r="F24">
        <f t="shared" si="2"/>
        <v>1.891280775344119E-05</v>
      </c>
      <c r="G24">
        <f t="shared" si="3"/>
        <v>4.623130784159996E-05</v>
      </c>
      <c r="H24">
        <f t="shared" si="4"/>
        <v>2.521707700452604E-05</v>
      </c>
      <c r="I24">
        <f t="shared" si="5"/>
        <v>7.166666666647004E-05</v>
      </c>
      <c r="J24">
        <f t="shared" si="6"/>
        <v>3.012039753312685E-05</v>
      </c>
    </row>
    <row r="25" spans="1:10" ht="15">
      <c r="A25">
        <v>24.999</v>
      </c>
      <c r="B25">
        <v>2.379589</v>
      </c>
      <c r="C25">
        <v>2.379615</v>
      </c>
      <c r="D25">
        <v>2.379545</v>
      </c>
      <c r="E25">
        <f t="shared" si="1"/>
        <v>2.3795830000000002</v>
      </c>
      <c r="F25">
        <f t="shared" si="2"/>
        <v>0.00010465086956894171</v>
      </c>
      <c r="G25">
        <f t="shared" si="3"/>
        <v>0.00011557826960409322</v>
      </c>
      <c r="H25">
        <f t="shared" si="4"/>
        <v>8.615834643211507E-05</v>
      </c>
      <c r="I25">
        <f t="shared" si="5"/>
        <v>0.00024300000000021527</v>
      </c>
      <c r="J25">
        <f t="shared" si="6"/>
        <v>0.00010212916186850777</v>
      </c>
    </row>
    <row r="26" spans="1:10" ht="15">
      <c r="A26">
        <v>25</v>
      </c>
      <c r="B26">
        <v>2.377851</v>
      </c>
      <c r="C26">
        <v>2.37782</v>
      </c>
      <c r="D26">
        <v>2.377858</v>
      </c>
      <c r="E26">
        <f t="shared" si="1"/>
        <v>2.377843</v>
      </c>
      <c r="F26">
        <f t="shared" si="2"/>
        <v>-0.0006258037943294575</v>
      </c>
      <c r="G26">
        <f t="shared" si="3"/>
        <v>-0.0006388326174486151</v>
      </c>
      <c r="H26">
        <f t="shared" si="4"/>
        <v>-0.000622861802012409</v>
      </c>
      <c r="I26">
        <f t="shared" si="5"/>
        <v>-0.0014970000000000816</v>
      </c>
      <c r="J26">
        <f t="shared" si="6"/>
        <v>-0.0006291660712634939</v>
      </c>
    </row>
    <row r="27" spans="1:10" ht="15">
      <c r="A27">
        <v>25</v>
      </c>
      <c r="B27">
        <v>2.379736</v>
      </c>
      <c r="C27">
        <v>2.379824</v>
      </c>
      <c r="D27">
        <v>2.379705</v>
      </c>
      <c r="E27">
        <f t="shared" si="1"/>
        <v>2.379755</v>
      </c>
      <c r="F27">
        <f t="shared" si="2"/>
        <v>0.0001664327082299465</v>
      </c>
      <c r="G27">
        <f t="shared" si="3"/>
        <v>0.00020341775450341312</v>
      </c>
      <c r="H27">
        <f t="shared" si="4"/>
        <v>0.0001534038851109756</v>
      </c>
      <c r="I27">
        <f t="shared" si="5"/>
        <v>0.00041499999999983217</v>
      </c>
      <c r="J27">
        <f t="shared" si="6"/>
        <v>0.00017441811594804952</v>
      </c>
    </row>
    <row r="28" spans="1:10" ht="15">
      <c r="A28">
        <v>25</v>
      </c>
      <c r="B28">
        <v>2.379857</v>
      </c>
      <c r="C28">
        <v>2.379614</v>
      </c>
      <c r="D28">
        <v>2.379559</v>
      </c>
      <c r="E28">
        <f t="shared" si="1"/>
        <v>2.3796766666666667</v>
      </c>
      <c r="F28">
        <f t="shared" si="2"/>
        <v>0.0002172871468557998</v>
      </c>
      <c r="G28">
        <f t="shared" si="3"/>
        <v>0.00011515798498747866</v>
      </c>
      <c r="H28">
        <f t="shared" si="4"/>
        <v>9.204233106658536E-05</v>
      </c>
      <c r="I28">
        <f t="shared" si="5"/>
        <v>0.0003366666666666518</v>
      </c>
      <c r="J28">
        <f t="shared" si="6"/>
        <v>0.00014149582096995462</v>
      </c>
    </row>
    <row r="29" spans="1:10" ht="15">
      <c r="A29">
        <v>25.001</v>
      </c>
      <c r="B29">
        <v>2.378921</v>
      </c>
      <c r="C29">
        <v>2.378814</v>
      </c>
      <c r="D29">
        <v>2.378837</v>
      </c>
      <c r="E29">
        <f t="shared" si="1"/>
        <v>2.3788573333333334</v>
      </c>
      <c r="F29">
        <f t="shared" si="2"/>
        <v>-0.00017609925441506772</v>
      </c>
      <c r="G29">
        <f t="shared" si="3"/>
        <v>-0.0002210697084064507</v>
      </c>
      <c r="H29">
        <f t="shared" si="4"/>
        <v>-0.00021140316222151615</v>
      </c>
      <c r="I29">
        <f t="shared" si="5"/>
        <v>-0.00048266666666663127</v>
      </c>
      <c r="J29">
        <f t="shared" si="6"/>
        <v>-0.00020285737501434485</v>
      </c>
    </row>
    <row r="30" ht="15">
      <c r="E30">
        <f>AVERAGE(E21:E29)</f>
        <v>2.379339777777778</v>
      </c>
    </row>
    <row r="32" spans="1:10" ht="15">
      <c r="A32">
        <v>35.599</v>
      </c>
      <c r="B32">
        <v>1.333979</v>
      </c>
      <c r="C32">
        <v>1.333621</v>
      </c>
      <c r="D32">
        <v>1.333891</v>
      </c>
      <c r="E32">
        <f>AVERAGE(B32:D32)</f>
        <v>1.3338303333333332</v>
      </c>
      <c r="F32">
        <f>(B32-1.33403)/1.33403</f>
        <v>-3.823002481205314E-05</v>
      </c>
      <c r="G32">
        <f>(C32-1.33403)/1.33403</f>
        <v>-0.0003065898068260112</v>
      </c>
      <c r="H32">
        <f>(D32-1.33403)/1.33403</f>
        <v>-0.00010419555782112191</v>
      </c>
      <c r="I32">
        <f>E32-1.33403</f>
        <v>-0.0001996666666668201</v>
      </c>
      <c r="J32">
        <f>I32/1.33403</f>
        <v>-0.0001496717964864509</v>
      </c>
    </row>
    <row r="33" spans="1:10" ht="15">
      <c r="A33">
        <v>35.597</v>
      </c>
      <c r="B33">
        <v>1.334002</v>
      </c>
      <c r="C33">
        <v>1.334034</v>
      </c>
      <c r="D33">
        <v>1.33402</v>
      </c>
      <c r="E33">
        <f aca="true" t="shared" si="7" ref="E33:E39">AVERAGE(B33:D33)</f>
        <v>1.3340186666666665</v>
      </c>
      <c r="F33">
        <f aca="true" t="shared" si="8" ref="F33:F39">(B33-1.33403)/1.33403</f>
        <v>-2.0989033230241467E-05</v>
      </c>
      <c r="G33">
        <f aca="true" t="shared" si="9" ref="G33:G39">(C33-1.33403)/1.33403</f>
        <v>2.9984333185108116E-06</v>
      </c>
      <c r="H33">
        <f aca="true" t="shared" si="10" ref="H33:H39">(D33-1.33403)/1.33403</f>
        <v>-7.496083296526698E-06</v>
      </c>
      <c r="I33">
        <f aca="true" t="shared" si="11" ref="I33:I39">E33-1.33403</f>
        <v>-1.1333333333585216E-05</v>
      </c>
      <c r="J33">
        <f aca="true" t="shared" si="12" ref="J33:J39">I33/1.33403</f>
        <v>-8.495561069530082E-06</v>
      </c>
    </row>
    <row r="34" spans="1:10" ht="15">
      <c r="A34">
        <v>35.6</v>
      </c>
      <c r="B34">
        <v>1.3334</v>
      </c>
      <c r="C34">
        <v>1.333366</v>
      </c>
      <c r="D34">
        <v>1.333391</v>
      </c>
      <c r="E34">
        <f t="shared" si="7"/>
        <v>1.3333856666666666</v>
      </c>
      <c r="F34">
        <f t="shared" si="8"/>
        <v>-0.00047225324767818596</v>
      </c>
      <c r="G34">
        <f t="shared" si="9"/>
        <v>-0.0004977399308861105</v>
      </c>
      <c r="H34">
        <f t="shared" si="10"/>
        <v>-0.0004789997226449601</v>
      </c>
      <c r="I34">
        <f t="shared" si="11"/>
        <v>-0.0006443333333334689</v>
      </c>
      <c r="J34">
        <f t="shared" si="12"/>
        <v>-0.0004829976337364743</v>
      </c>
    </row>
    <row r="35" spans="1:10" ht="15">
      <c r="A35">
        <v>35.599</v>
      </c>
      <c r="B35">
        <v>1.334722</v>
      </c>
      <c r="C35">
        <v>1.334845</v>
      </c>
      <c r="D35">
        <v>1.334573</v>
      </c>
      <c r="E35">
        <f t="shared" si="7"/>
        <v>1.3347133333333332</v>
      </c>
      <c r="F35">
        <f t="shared" si="8"/>
        <v>0.0005187289641161854</v>
      </c>
      <c r="G35">
        <f t="shared" si="9"/>
        <v>0.0006109307886629312</v>
      </c>
      <c r="H35">
        <f t="shared" si="10"/>
        <v>0.0004070373229987033</v>
      </c>
      <c r="I35">
        <f t="shared" si="11"/>
        <v>0.000683333333333147</v>
      </c>
      <c r="J35">
        <f t="shared" si="12"/>
        <v>0.0005122323585924957</v>
      </c>
    </row>
    <row r="36" spans="1:10" ht="15">
      <c r="A36">
        <v>35.6</v>
      </c>
      <c r="B36">
        <v>1.333886</v>
      </c>
      <c r="C36">
        <v>1.333444</v>
      </c>
      <c r="D36">
        <v>1.333696</v>
      </c>
      <c r="E36">
        <f t="shared" si="7"/>
        <v>1.333675333333333</v>
      </c>
      <c r="F36">
        <f t="shared" si="8"/>
        <v>-0.00010794359946938526</v>
      </c>
      <c r="G36">
        <f t="shared" si="9"/>
        <v>-0.00043927048117356834</v>
      </c>
      <c r="H36">
        <f t="shared" si="10"/>
        <v>-0.00025036918210239383</v>
      </c>
      <c r="I36">
        <f t="shared" si="11"/>
        <v>-0.00035466666666694735</v>
      </c>
      <c r="J36">
        <f t="shared" si="12"/>
        <v>-0.00026586108758194896</v>
      </c>
    </row>
    <row r="37" spans="1:10" ht="15">
      <c r="A37">
        <v>35.6</v>
      </c>
      <c r="B37">
        <v>1.333895</v>
      </c>
      <c r="C37">
        <v>1.333649</v>
      </c>
      <c r="D37">
        <v>1.334002</v>
      </c>
      <c r="E37">
        <f t="shared" si="7"/>
        <v>1.3338486666666667</v>
      </c>
      <c r="F37">
        <f t="shared" si="8"/>
        <v>-0.00010119712450244465</v>
      </c>
      <c r="G37">
        <f t="shared" si="9"/>
        <v>-0.00028560077359576975</v>
      </c>
      <c r="H37">
        <f t="shared" si="10"/>
        <v>-2.0989033230241467E-05</v>
      </c>
      <c r="I37">
        <f t="shared" si="11"/>
        <v>-0.00018133333333336665</v>
      </c>
      <c r="J37">
        <f t="shared" si="12"/>
        <v>-0.00013592897710948529</v>
      </c>
    </row>
    <row r="38" spans="1:10" ht="15">
      <c r="A38">
        <v>35.6</v>
      </c>
      <c r="B38">
        <v>1.334655</v>
      </c>
      <c r="C38">
        <v>1.33488</v>
      </c>
      <c r="D38">
        <v>1.335503</v>
      </c>
      <c r="E38">
        <f t="shared" si="7"/>
        <v>1.3350126666666666</v>
      </c>
      <c r="F38">
        <f t="shared" si="8"/>
        <v>0.00046850520602975616</v>
      </c>
      <c r="G38">
        <f t="shared" si="9"/>
        <v>0.0006371670802006082</v>
      </c>
      <c r="H38">
        <f t="shared" si="10"/>
        <v>0.0011041730695711923</v>
      </c>
      <c r="I38">
        <f t="shared" si="11"/>
        <v>0.0009826666666665762</v>
      </c>
      <c r="J38">
        <f t="shared" si="12"/>
        <v>0.0007366151186004634</v>
      </c>
    </row>
    <row r="39" spans="1:10" ht="15">
      <c r="A39">
        <v>35.601</v>
      </c>
      <c r="B39">
        <v>1.334011</v>
      </c>
      <c r="C39">
        <v>1.333864</v>
      </c>
      <c r="D39">
        <v>1.3333992</v>
      </c>
      <c r="E39">
        <f t="shared" si="7"/>
        <v>1.3337580666666666</v>
      </c>
      <c r="F39">
        <f t="shared" si="8"/>
        <v>-1.4242558263300859E-05</v>
      </c>
      <c r="G39">
        <f t="shared" si="9"/>
        <v>-0.00012443498272161083</v>
      </c>
      <c r="H39">
        <f t="shared" si="10"/>
        <v>-0.00047285293434192144</v>
      </c>
      <c r="I39">
        <f t="shared" si="11"/>
        <v>-0.0002719333333334184</v>
      </c>
      <c r="J39">
        <f t="shared" si="12"/>
        <v>-0.00020384349177561103</v>
      </c>
    </row>
    <row r="40" ht="15">
      <c r="E40">
        <f>AVERAGE(E32:E39)</f>
        <v>1.3340303416666666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SLAC National Accelerator Laboratory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SLAC</dc:creator>
  <cp:keywords/>
  <dc:description/>
  <cp:lastModifiedBy>SLAC</cp:lastModifiedBy>
  <cp:lastPrinted>2010-10-29T20:38:46Z</cp:lastPrinted>
  <dcterms:created xsi:type="dcterms:W3CDTF">2010-10-28T16:51:48Z</dcterms:created>
  <dcterms:modified xsi:type="dcterms:W3CDTF">2010-10-29T20:38:48Z</dcterms:modified>
  <cp:category/>
  <cp:version/>
  <cp:contentType/>
  <cp:contentStatus/>
</cp:coreProperties>
</file>