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931" activeTab="0"/>
  </bookViews>
  <sheets>
    <sheet name="X AXIS DATA" sheetId="1" r:id="rId1"/>
    <sheet name="X AXIS PLOT" sheetId="2" r:id="rId2"/>
  </sheets>
  <definedNames>
    <definedName name="_xlnm.Print_Area" localSheetId="0">'X AXIS DATA'!$A$1:$AL$55</definedName>
    <definedName name="_xlnm.Print_Area" localSheetId="1">'X AXIS PLOT'!$A$1:$AL$55</definedName>
  </definedNames>
  <calcPr fullCalcOnLoad="1"/>
</workbook>
</file>

<file path=xl/sharedStrings.xml><?xml version="1.0" encoding="utf-8"?>
<sst xmlns="http://schemas.openxmlformats.org/spreadsheetml/2006/main" count="95" uniqueCount="59">
  <si>
    <t>GMW Associates</t>
  </si>
  <si>
    <t>Electromagnet Uniformity Plot</t>
  </si>
  <si>
    <t>Field Vs Position</t>
  </si>
  <si>
    <t>Contract No:</t>
  </si>
  <si>
    <t xml:space="preserve"> </t>
  </si>
  <si>
    <t>Page:</t>
  </si>
  <si>
    <t>2</t>
  </si>
  <si>
    <t>of</t>
  </si>
  <si>
    <t>Date:</t>
  </si>
  <si>
    <t>Customer:</t>
  </si>
  <si>
    <t>Engr:</t>
  </si>
  <si>
    <t>Model:</t>
  </si>
  <si>
    <t>Power Supply:</t>
  </si>
  <si>
    <t>Set Current:</t>
  </si>
  <si>
    <t>Serial No:</t>
  </si>
  <si>
    <t>Target Field:</t>
  </si>
  <si>
    <t>Pole Face:</t>
  </si>
  <si>
    <t>Fixed Axis:</t>
  </si>
  <si>
    <t>Z=0, Y=0</t>
  </si>
  <si>
    <t>None</t>
  </si>
  <si>
    <t>Notes:</t>
  </si>
  <si>
    <t>Pole Gap:</t>
  </si>
  <si>
    <t>Pole Spacers:</t>
  </si>
  <si>
    <t>Starting Zero:</t>
  </si>
  <si>
    <t>Ending Zero:</t>
  </si>
  <si>
    <t>Position</t>
  </si>
  <si>
    <t>Field</t>
  </si>
  <si>
    <t>Zero Drift during Test</t>
  </si>
  <si>
    <t>Deviation</t>
  </si>
  <si>
    <t>mm</t>
  </si>
  <si>
    <t>tesla</t>
  </si>
  <si>
    <t>1</t>
  </si>
  <si>
    <t>Teslameter:</t>
  </si>
  <si>
    <t>Probe:</t>
  </si>
  <si>
    <t>Y=0, Z=0</t>
  </si>
  <si>
    <t>none</t>
  </si>
  <si>
    <t>GMW</t>
  </si>
  <si>
    <t>Greg Douglas</t>
  </si>
  <si>
    <t>Data taken in Magneto simulation software</t>
  </si>
  <si>
    <t>millitesla</t>
  </si>
  <si>
    <t>3474</t>
  </si>
  <si>
    <t>200mm</t>
  </si>
  <si>
    <t>30mm</t>
  </si>
  <si>
    <t>See Table</t>
  </si>
  <si>
    <t>X Axis Data for 60A Excitation</t>
  </si>
  <si>
    <t>X Axis Data for 80A Excitation</t>
  </si>
  <si>
    <t>X Axis Data for 100A Excitation</t>
  </si>
  <si>
    <t>X Axis Data for 120A Excitation</t>
  </si>
  <si>
    <t>X Axis Data for 140A Excitation</t>
  </si>
  <si>
    <t>Run in manual mode with extra elements added to model</t>
  </si>
  <si>
    <t>ppm</t>
  </si>
  <si>
    <t>X Axis Data for 40A Excitation</t>
  </si>
  <si>
    <t>June 22, 2009</t>
  </si>
  <si>
    <t>40A Data</t>
  </si>
  <si>
    <t>60A Data</t>
  </si>
  <si>
    <t>80A Data</t>
  </si>
  <si>
    <t>100A Data</t>
  </si>
  <si>
    <t>120A Data</t>
  </si>
  <si>
    <t>140A Data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</si>
</sst>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"/>
    <numFmt numFmtId="174" formatCode="0.000"/>
    <numFmt numFmtId="175" formatCode="0.000000"/>
    <numFmt numFmtId="176" formatCode="0.0000000"/>
    <numFmt numFmtId="177" formatCode="0.00000000"/>
    <numFmt numFmtId="178" formatCode="00000"/>
    <numFmt numFmtId="179" formatCode="00"/>
    <numFmt numFmtId="180" formatCode="\+0"/>
    <numFmt numFmtId="181" formatCode="\+00"/>
    <numFmt numFmtId="182" formatCode="0.0000"/>
    <numFmt numFmtId="183" formatCode="0.000000000000"/>
    <numFmt numFmtId="184" formatCode="0;[Red]0"/>
    <numFmt numFmtId="185" formatCode="0.0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5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49" fontId="5" fillId="0" borderId="15" xfId="0" applyNumberFormat="1" applyFon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 horizontal="centerContinuous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centerContinuous"/>
    </xf>
    <xf numFmtId="49" fontId="0" fillId="0" borderId="22" xfId="0" applyNumberFormat="1" applyBorder="1" applyAlignment="1">
      <alignment horizontal="centerContinuous"/>
    </xf>
    <xf numFmtId="49" fontId="0" fillId="0" borderId="23" xfId="0" applyNumberFormat="1" applyBorder="1" applyAlignment="1">
      <alignment horizontal="centerContinuous"/>
    </xf>
    <xf numFmtId="172" fontId="0" fillId="0" borderId="24" xfId="0" applyNumberFormat="1" applyBorder="1" applyAlignment="1">
      <alignment/>
    </xf>
    <xf numFmtId="172" fontId="0" fillId="0" borderId="0" xfId="0" applyNumberFormat="1" applyBorder="1" applyAlignment="1">
      <alignment horizontal="centerContinuous"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49" fontId="0" fillId="0" borderId="25" xfId="0" applyNumberFormat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180" fontId="0" fillId="0" borderId="0" xfId="0" applyNumberFormat="1" applyAlignment="1">
      <alignment horizontal="centerContinuous"/>
    </xf>
    <xf numFmtId="180" fontId="0" fillId="0" borderId="16" xfId="0" applyNumberFormat="1" applyBorder="1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0" fillId="0" borderId="16" xfId="0" applyNumberForma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Continuous"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80" fontId="0" fillId="0" borderId="0" xfId="0" applyNumberFormat="1" applyBorder="1" applyAlignment="1">
      <alignment horizontal="centerContinuous"/>
    </xf>
    <xf numFmtId="172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Continuous"/>
    </xf>
    <xf numFmtId="0" fontId="0" fillId="0" borderId="0" xfId="0" applyNumberFormat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/>
      <protection hidden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25" xfId="0" applyNumberFormat="1" applyBorder="1" applyAlignment="1">
      <alignment horizontal="centerContinuous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 horizontal="centerContinuous"/>
      <protection hidden="1"/>
    </xf>
    <xf numFmtId="2" fontId="0" fillId="0" borderId="12" xfId="0" applyNumberFormat="1" applyBorder="1" applyAlignment="1">
      <alignment horizontal="centerContinuous"/>
    </xf>
    <xf numFmtId="2" fontId="0" fillId="0" borderId="14" xfId="0" applyNumberFormat="1" applyBorder="1" applyAlignment="1">
      <alignment horizontal="centerContinuous"/>
    </xf>
    <xf numFmtId="2" fontId="0" fillId="0" borderId="17" xfId="0" applyNumberFormat="1" applyBorder="1" applyAlignment="1">
      <alignment horizontal="centerContinuous"/>
    </xf>
    <xf numFmtId="2" fontId="0" fillId="0" borderId="16" xfId="0" applyNumberFormat="1" applyBorder="1" applyAlignment="1">
      <alignment horizontal="centerContinuous"/>
    </xf>
    <xf numFmtId="2" fontId="0" fillId="0" borderId="27" xfId="0" applyNumberFormat="1" applyBorder="1" applyAlignment="1">
      <alignment horizontal="centerContinuous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centerContinuous"/>
      <protection hidden="1"/>
    </xf>
    <xf numFmtId="2" fontId="0" fillId="0" borderId="0" xfId="0" applyNumberFormat="1" applyAlignment="1">
      <alignment/>
    </xf>
    <xf numFmtId="172" fontId="0" fillId="0" borderId="25" xfId="0" applyNumberFormat="1" applyBorder="1" applyAlignment="1">
      <alignment horizontal="centerContinuous"/>
    </xf>
    <xf numFmtId="11" fontId="0" fillId="0" borderId="0" xfId="0" applyNumberFormat="1" applyAlignment="1">
      <alignment horizontal="centerContinuous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173" fontId="0" fillId="0" borderId="16" xfId="0" applyNumberFormat="1" applyBorder="1" applyAlignment="1">
      <alignment horizontal="right"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 horizontal="center"/>
    </xf>
    <xf numFmtId="175" fontId="49" fillId="0" borderId="0" xfId="0" applyNumberFormat="1" applyFont="1" applyAlignment="1">
      <alignment horizontal="center"/>
    </xf>
    <xf numFmtId="172" fontId="49" fillId="0" borderId="0" xfId="0" applyNumberFormat="1" applyFont="1" applyBorder="1" applyAlignment="1">
      <alignment horizontal="centerContinuous"/>
    </xf>
    <xf numFmtId="49" fontId="49" fillId="0" borderId="25" xfId="0" applyNumberFormat="1" applyFont="1" applyBorder="1" applyAlignment="1">
      <alignment horizontal="centerContinuous"/>
    </xf>
    <xf numFmtId="175" fontId="0" fillId="0" borderId="0" xfId="0" applyNumberFormat="1" applyFont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49" fillId="0" borderId="0" xfId="0" applyNumberFormat="1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16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 AXIS DATA'!$B$24:$B$52</c:f>
              <c:numCache/>
            </c:numRef>
          </c:xVal>
          <c:yVal>
            <c:numRef>
              <c:f>'X AXIS DATA'!$P$24:$P$52</c:f>
              <c:numCache/>
            </c:numRef>
          </c:yVal>
          <c:smooth val="1"/>
        </c:ser>
        <c:axId val="39298678"/>
        <c:axId val="18143783"/>
      </c:scatterChart>
      <c:valAx>
        <c:axId val="39298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X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At val="-100000"/>
        <c:crossBetween val="midCat"/>
        <c:dispUnits/>
      </c:valAx>
      <c:valAx>
        <c:axId val="18143783"/>
        <c:scaling>
          <c:orientation val="minMax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Deviation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At val="-8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Axis Uniformity</a:t>
            </a:r>
          </a:p>
        </c:rich>
      </c:tx>
      <c:layout>
        <c:manualLayout>
          <c:xMode val="factor"/>
          <c:yMode val="factor"/>
          <c:x val="0.00225"/>
          <c:y val="-0.01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25"/>
          <c:y val="0.05375"/>
          <c:w val="0.8617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40A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'X AXIS DATA'!$B$25:$B$33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DATA'!$P$25:$P$33</c:f>
              <c:numCache>
                <c:ptCount val="9"/>
                <c:pt idx="0">
                  <c:v>-1.0138867846806625</c:v>
                </c:pt>
                <c:pt idx="1">
                  <c:v>0.4224528270753473</c:v>
                </c:pt>
                <c:pt idx="2">
                  <c:v>1.3518490464910258</c:v>
                </c:pt>
                <c:pt idx="3">
                  <c:v>2.0277735697365387</c:v>
                </c:pt>
                <c:pt idx="4">
                  <c:v>0</c:v>
                </c:pt>
                <c:pt idx="5">
                  <c:v>2.0277735697365387</c:v>
                </c:pt>
                <c:pt idx="6">
                  <c:v>1.3518490464910258</c:v>
                </c:pt>
                <c:pt idx="7">
                  <c:v>0.4224528270753473</c:v>
                </c:pt>
                <c:pt idx="8">
                  <c:v>-1.0138867846806625</c:v>
                </c:pt>
              </c:numCache>
            </c:numRef>
          </c:yVal>
          <c:smooth val="1"/>
        </c:ser>
        <c:ser>
          <c:idx val="1"/>
          <c:order val="1"/>
          <c:tx>
            <c:v>60A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AXIS DATA'!$B$35:$B$43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DATA'!$P$35:$P$43</c:f>
              <c:numCache>
                <c:ptCount val="9"/>
                <c:pt idx="0">
                  <c:v>-28.26813183911343</c:v>
                </c:pt>
                <c:pt idx="1">
                  <c:v>-14.958298705302374</c:v>
                </c:pt>
                <c:pt idx="2">
                  <c:v>-5.372776677869927</c:v>
                </c:pt>
                <c:pt idx="3">
                  <c:v>0.4273799629892724</c:v>
                </c:pt>
                <c:pt idx="4">
                  <c:v>0</c:v>
                </c:pt>
                <c:pt idx="5">
                  <c:v>0.4273799629892724</c:v>
                </c:pt>
                <c:pt idx="6">
                  <c:v>-5.372776677869927</c:v>
                </c:pt>
                <c:pt idx="7">
                  <c:v>-14.958298705302374</c:v>
                </c:pt>
                <c:pt idx="8">
                  <c:v>-28.26813183911343</c:v>
                </c:pt>
              </c:numCache>
            </c:numRef>
          </c:yVal>
          <c:smooth val="1"/>
        </c:ser>
        <c:ser>
          <c:idx val="2"/>
          <c:order val="2"/>
          <c:tx>
            <c:v>80A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'X AXIS DATA'!$B$45:$B$53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DATA'!$P$45:$P$53</c:f>
              <c:numCache>
                <c:ptCount val="9"/>
                <c:pt idx="0">
                  <c:v>-84.44397638421421</c:v>
                </c:pt>
                <c:pt idx="1">
                  <c:v>-46.51393108330469</c:v>
                </c:pt>
                <c:pt idx="2">
                  <c:v>-19.260093724277453</c:v>
                </c:pt>
                <c:pt idx="3">
                  <c:v>-2.7897628793558615</c:v>
                </c:pt>
                <c:pt idx="4">
                  <c:v>0</c:v>
                </c:pt>
                <c:pt idx="5">
                  <c:v>-2.7897628793558615</c:v>
                </c:pt>
                <c:pt idx="6">
                  <c:v>-19.260093724277453</c:v>
                </c:pt>
                <c:pt idx="7">
                  <c:v>-46.51393108330469</c:v>
                </c:pt>
                <c:pt idx="8">
                  <c:v>-84.44397638421421</c:v>
                </c:pt>
              </c:numCache>
            </c:numRef>
          </c:yVal>
          <c:smooth val="1"/>
        </c:ser>
        <c:ser>
          <c:idx val="3"/>
          <c:order val="3"/>
          <c:tx>
            <c:v>100A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'X AXIS DATA'!$U$25:$U$33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DATA'!$AI$25:$AI$33</c:f>
              <c:numCache>
                <c:ptCount val="9"/>
                <c:pt idx="0">
                  <c:v>-133.61419766384276</c:v>
                </c:pt>
                <c:pt idx="1">
                  <c:v>-73.91954678366184</c:v>
                </c:pt>
                <c:pt idx="2">
                  <c:v>-31.19494715718417</c:v>
                </c:pt>
                <c:pt idx="3">
                  <c:v>-5.440398784188095</c:v>
                </c:pt>
                <c:pt idx="4">
                  <c:v>0</c:v>
                </c:pt>
                <c:pt idx="5">
                  <c:v>-5.440398784188095</c:v>
                </c:pt>
                <c:pt idx="6">
                  <c:v>-31.19494715718417</c:v>
                </c:pt>
                <c:pt idx="7">
                  <c:v>-73.91954678366184</c:v>
                </c:pt>
                <c:pt idx="8">
                  <c:v>-133.61419766384276</c:v>
                </c:pt>
              </c:numCache>
            </c:numRef>
          </c:yVal>
          <c:smooth val="1"/>
        </c:ser>
        <c:ser>
          <c:idx val="4"/>
          <c:order val="4"/>
          <c:tx>
            <c:v>120A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'X AXIS DATA'!$U$35:$U$43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DATA'!$AI$35:$AI$43</c:f>
              <c:numCache>
                <c:ptCount val="9"/>
                <c:pt idx="0">
                  <c:v>-180.8438974986896</c:v>
                </c:pt>
                <c:pt idx="1">
                  <c:v>-100.34601593867039</c:v>
                </c:pt>
                <c:pt idx="2">
                  <c:v>-42.723950272650086</c:v>
                </c:pt>
                <c:pt idx="3">
                  <c:v>-7.977700500842072</c:v>
                </c:pt>
                <c:pt idx="4">
                  <c:v>0</c:v>
                </c:pt>
                <c:pt idx="5">
                  <c:v>-7.977700500842072</c:v>
                </c:pt>
                <c:pt idx="6">
                  <c:v>-42.723950272650086</c:v>
                </c:pt>
                <c:pt idx="7">
                  <c:v>-100.34601593867039</c:v>
                </c:pt>
                <c:pt idx="8">
                  <c:v>-180.8438974986896</c:v>
                </c:pt>
              </c:numCache>
            </c:numRef>
          </c:yVal>
          <c:smooth val="1"/>
        </c:ser>
        <c:ser>
          <c:idx val="5"/>
          <c:order val="5"/>
          <c:tx>
            <c:v>140A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'X AXIS DATA'!$U$45:$U$53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DATA'!$AI$45:$AI$53</c:f>
              <c:numCache>
                <c:ptCount val="9"/>
                <c:pt idx="0">
                  <c:v>-224.61884389496166</c:v>
                </c:pt>
                <c:pt idx="1">
                  <c:v>-124.8455247519426</c:v>
                </c:pt>
                <c:pt idx="2">
                  <c:v>-53.378022782485786</c:v>
                </c:pt>
                <c:pt idx="3">
                  <c:v>-10.263201922232179</c:v>
                </c:pt>
                <c:pt idx="4">
                  <c:v>0</c:v>
                </c:pt>
                <c:pt idx="5">
                  <c:v>-10.263201922232179</c:v>
                </c:pt>
                <c:pt idx="6">
                  <c:v>-53.378022782485786</c:v>
                </c:pt>
                <c:pt idx="7">
                  <c:v>-124.8455247519426</c:v>
                </c:pt>
                <c:pt idx="8">
                  <c:v>-224.61884389496166</c:v>
                </c:pt>
              </c:numCache>
            </c:numRef>
          </c:yVal>
          <c:smooth val="1"/>
        </c:ser>
        <c:axId val="29076320"/>
        <c:axId val="60360289"/>
      </c:scatterChart>
      <c:valAx>
        <c:axId val="29076320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X mm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60360289"/>
        <c:crossesAt val="-500"/>
        <c:crossBetween val="midCat"/>
        <c:dispUnits/>
      </c:valAx>
      <c:valAx>
        <c:axId val="60360289"/>
        <c:scaling>
          <c:orientation val="minMax"/>
          <c:max val="1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Deviation in ppm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29076320"/>
        <c:crossesAt val="-80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8825"/>
          <c:w val="0.1005"/>
          <c:h val="0.1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18</xdr:row>
      <xdr:rowOff>0</xdr:rowOff>
    </xdr:from>
    <xdr:to>
      <xdr:col>38</xdr:col>
      <xdr:colOff>0</xdr:colOff>
      <xdr:row>52</xdr:row>
      <xdr:rowOff>0</xdr:rowOff>
    </xdr:to>
    <xdr:graphicFrame>
      <xdr:nvGraphicFramePr>
        <xdr:cNvPr id="1" name="Chart 4"/>
        <xdr:cNvGraphicFramePr/>
      </xdr:nvGraphicFramePr>
      <xdr:xfrm>
        <a:off x="6000750" y="2638425"/>
        <a:ext cx="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38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0" y="2695575"/>
        <a:ext cx="57912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114300</xdr:colOff>
      <xdr:row>30</xdr:row>
      <xdr:rowOff>85725</xdr:rowOff>
    </xdr:from>
    <xdr:to>
      <xdr:col>37</xdr:col>
      <xdr:colOff>123825</xdr:colOff>
      <xdr:row>31</xdr:row>
      <xdr:rowOff>133350</xdr:rowOff>
    </xdr:to>
    <xdr:grpSp>
      <xdr:nvGrpSpPr>
        <xdr:cNvPr id="2" name="Group 4"/>
        <xdr:cNvGrpSpPr>
          <a:grpSpLocks/>
        </xdr:cNvGrpSpPr>
      </xdr:nvGrpSpPr>
      <xdr:grpSpPr>
        <a:xfrm>
          <a:off x="5105400" y="4438650"/>
          <a:ext cx="619125" cy="209550"/>
          <a:chOff x="538" y="411"/>
          <a:chExt cx="63" cy="2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38" y="411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539" y="413"/>
            <a:ext cx="6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Excitation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"/>
  <sheetViews>
    <sheetView tabSelected="1" zoomScalePageLayoutView="0" workbookViewId="0" topLeftCell="A1">
      <selection activeCell="F1" sqref="F1"/>
    </sheetView>
  </sheetViews>
  <sheetFormatPr defaultColWidth="8.8515625" defaultRowHeight="12.75"/>
  <cols>
    <col min="1" max="1" width="1.1484375" style="4" customWidth="1"/>
    <col min="2" max="2" width="5.28125" style="4" customWidth="1"/>
    <col min="3" max="3" width="1.28515625" style="4" customWidth="1"/>
    <col min="4" max="4" width="2.28125" style="4" customWidth="1"/>
    <col min="5" max="5" width="0.5625" style="4" customWidth="1"/>
    <col min="6" max="6" width="9.8515625" style="4" customWidth="1"/>
    <col min="7" max="8" width="0.42578125" style="4" customWidth="1"/>
    <col min="9" max="9" width="0.5625" style="4" customWidth="1"/>
    <col min="10" max="14" width="2.28125" style="4" customWidth="1"/>
    <col min="15" max="15" width="1.1484375" style="4" customWidth="1"/>
    <col min="16" max="16" width="7.7109375" style="4" customWidth="1"/>
    <col min="17" max="17" width="1.1484375" style="4" customWidth="1"/>
    <col min="18" max="18" width="0.5625" style="4" customWidth="1"/>
    <col min="19" max="19" width="1.421875" style="4" customWidth="1"/>
    <col min="20" max="20" width="2.140625" style="4" customWidth="1"/>
    <col min="21" max="21" width="5.28125" style="4" customWidth="1"/>
    <col min="22" max="22" width="0.9921875" style="4" customWidth="1"/>
    <col min="23" max="23" width="2.28125" style="4" customWidth="1"/>
    <col min="24" max="24" width="0.85546875" style="4" customWidth="1"/>
    <col min="25" max="25" width="8.140625" style="4" customWidth="1"/>
    <col min="26" max="27" width="0.85546875" style="4" customWidth="1"/>
    <col min="28" max="28" width="0.13671875" style="4" customWidth="1"/>
    <col min="29" max="30" width="2.28125" style="4" customWidth="1"/>
    <col min="31" max="31" width="2.00390625" style="4" customWidth="1"/>
    <col min="32" max="33" width="2.140625" style="4" customWidth="1"/>
    <col min="34" max="34" width="0.5625" style="4" customWidth="1"/>
    <col min="35" max="35" width="5.7109375" style="4" customWidth="1"/>
    <col min="36" max="36" width="1.57421875" style="4" customWidth="1"/>
    <col min="37" max="37" width="2.28125" style="4" customWidth="1"/>
    <col min="38" max="38" width="2.140625" style="4" customWidth="1"/>
    <col min="39" max="41" width="2.28125" style="4" customWidth="1"/>
    <col min="42" max="42" width="13.57421875" style="4" customWidth="1"/>
    <col min="43" max="44" width="0.85546875" style="4" customWidth="1"/>
    <col min="45" max="45" width="12.140625" style="108" customWidth="1"/>
    <col min="46" max="94" width="2.28125" style="4" customWidth="1"/>
    <col min="95" max="16384" width="8.8515625" style="4" customWidth="1"/>
  </cols>
  <sheetData>
    <row r="1" spans="1:41" ht="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O1" s="61"/>
    </row>
    <row r="2" spans="1:38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ht="13.5" customHeight="1" thickBot="1"/>
    <row r="5" spans="1:38" ht="3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</row>
    <row r="6" spans="1:38" ht="12">
      <c r="A6" s="18" t="s">
        <v>3</v>
      </c>
      <c r="B6" s="19"/>
      <c r="C6" s="19"/>
      <c r="D6" s="19"/>
      <c r="E6" s="19"/>
      <c r="F6" s="19"/>
      <c r="G6" s="19" t="s">
        <v>4</v>
      </c>
      <c r="H6" s="19"/>
      <c r="I6" s="19"/>
      <c r="J6" s="19"/>
      <c r="K6" s="19"/>
      <c r="L6" s="19"/>
      <c r="M6" s="19"/>
      <c r="N6" s="19"/>
      <c r="O6" s="19"/>
      <c r="P6" s="19" t="s">
        <v>5</v>
      </c>
      <c r="Q6" s="19"/>
      <c r="R6" s="19"/>
      <c r="S6" s="20" t="s">
        <v>31</v>
      </c>
      <c r="T6" s="20" t="s">
        <v>7</v>
      </c>
      <c r="U6" s="20" t="s">
        <v>6</v>
      </c>
      <c r="V6" s="19"/>
      <c r="W6" s="19"/>
      <c r="X6" s="19"/>
      <c r="Y6" s="19"/>
      <c r="Z6" s="19"/>
      <c r="AA6" s="19"/>
      <c r="AB6" s="19"/>
      <c r="AC6" s="19" t="s">
        <v>8</v>
      </c>
      <c r="AD6" s="19"/>
      <c r="AE6" s="19"/>
      <c r="AF6" s="101" t="s">
        <v>52</v>
      </c>
      <c r="AG6" s="19"/>
      <c r="AH6" s="5"/>
      <c r="AI6" s="19"/>
      <c r="AJ6" s="19"/>
      <c r="AK6" s="19"/>
      <c r="AL6" s="21"/>
    </row>
    <row r="7" spans="1:38" ht="12.75" customHeight="1">
      <c r="A7" s="18" t="s">
        <v>9</v>
      </c>
      <c r="B7" s="19"/>
      <c r="C7" s="19"/>
      <c r="D7" s="19"/>
      <c r="E7" s="19"/>
      <c r="F7" s="19"/>
      <c r="G7" s="19" t="s">
        <v>36</v>
      </c>
      <c r="H7" s="19"/>
      <c r="I7" s="19"/>
      <c r="J7" s="19"/>
      <c r="K7" s="19"/>
      <c r="L7" s="19"/>
      <c r="M7" s="19"/>
      <c r="N7" s="66" t="s">
        <v>17</v>
      </c>
      <c r="O7" s="64"/>
      <c r="P7" s="63"/>
      <c r="Q7" s="63"/>
      <c r="R7" s="63"/>
      <c r="S7" s="19"/>
      <c r="T7" s="63" t="s">
        <v>18</v>
      </c>
      <c r="V7" s="19"/>
      <c r="W7" s="19"/>
      <c r="X7" s="19"/>
      <c r="Y7" s="19"/>
      <c r="Z7" s="19"/>
      <c r="AA7" s="19"/>
      <c r="AB7" s="19"/>
      <c r="AC7" s="19" t="s">
        <v>10</v>
      </c>
      <c r="AD7" s="19"/>
      <c r="AE7" s="19"/>
      <c r="AF7" s="19" t="s">
        <v>37</v>
      </c>
      <c r="AG7" s="19"/>
      <c r="AH7" s="5"/>
      <c r="AI7" s="19"/>
      <c r="AJ7" s="19"/>
      <c r="AK7" s="19"/>
      <c r="AL7" s="21"/>
    </row>
    <row r="8" spans="1:38" ht="3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</row>
    <row r="9" spans="1:38" ht="12">
      <c r="A9" s="18" t="s">
        <v>11</v>
      </c>
      <c r="B9" s="19"/>
      <c r="C9" s="19"/>
      <c r="D9" s="19"/>
      <c r="E9" s="19"/>
      <c r="F9" s="19"/>
      <c r="G9" s="19" t="s">
        <v>40</v>
      </c>
      <c r="H9" s="19"/>
      <c r="I9" s="19"/>
      <c r="J9" s="19"/>
      <c r="K9" s="19"/>
      <c r="L9" s="19"/>
      <c r="M9" s="19"/>
      <c r="N9" t="s">
        <v>12</v>
      </c>
      <c r="Q9" s="19"/>
      <c r="R9" s="19"/>
      <c r="S9" s="19"/>
      <c r="T9" s="19" t="s">
        <v>4</v>
      </c>
      <c r="U9" s="4" t="s">
        <v>4</v>
      </c>
      <c r="V9" s="4" t="s">
        <v>4</v>
      </c>
      <c r="W9" s="19" t="s">
        <v>4</v>
      </c>
      <c r="X9" s="19"/>
      <c r="Y9" s="19"/>
      <c r="Z9" s="19"/>
      <c r="AA9" s="19"/>
      <c r="AB9" s="19"/>
      <c r="AC9" s="19" t="s">
        <v>13</v>
      </c>
      <c r="AD9" s="19"/>
      <c r="AE9" s="19"/>
      <c r="AF9" s="19"/>
      <c r="AG9" s="19"/>
      <c r="AH9" s="19" t="s">
        <v>43</v>
      </c>
      <c r="AI9" s="19"/>
      <c r="AJ9" s="19"/>
      <c r="AK9" s="19"/>
      <c r="AL9" s="21"/>
    </row>
    <row r="10" spans="1:38" ht="12">
      <c r="A10" s="18" t="s">
        <v>14</v>
      </c>
      <c r="B10" s="19"/>
      <c r="C10" s="19"/>
      <c r="D10" s="19"/>
      <c r="E10" s="19"/>
      <c r="F10" s="19"/>
      <c r="G10" s="19" t="s">
        <v>19</v>
      </c>
      <c r="H10" s="19"/>
      <c r="I10" s="19"/>
      <c r="J10" s="19"/>
      <c r="K10" s="19"/>
      <c r="L10" s="19"/>
      <c r="M10" s="19"/>
      <c r="N10" t="s">
        <v>14</v>
      </c>
      <c r="Q10" s="19"/>
      <c r="R10" s="19" t="s">
        <v>4</v>
      </c>
      <c r="S10" s="19"/>
      <c r="T10" s="19" t="s">
        <v>4</v>
      </c>
      <c r="W10" s="19"/>
      <c r="X10" s="19"/>
      <c r="Y10" s="19"/>
      <c r="Z10" s="19"/>
      <c r="AA10" s="19"/>
      <c r="AB10" s="19"/>
      <c r="AC10" s="19" t="s">
        <v>15</v>
      </c>
      <c r="AD10" s="19"/>
      <c r="AE10" s="19"/>
      <c r="AF10" s="19"/>
      <c r="AG10" s="19"/>
      <c r="AH10" s="19" t="s">
        <v>4</v>
      </c>
      <c r="AI10" s="19"/>
      <c r="AJ10" s="19"/>
      <c r="AK10" s="19"/>
      <c r="AL10" s="21"/>
    </row>
    <row r="11" spans="1:38" ht="3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/>
      <c r="O11" s="19"/>
      <c r="P11" s="19"/>
      <c r="Q11" s="19"/>
      <c r="R11" s="19"/>
      <c r="S11" s="19"/>
      <c r="T11" s="19" t="s">
        <v>4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</row>
    <row r="12" spans="1:38" ht="12">
      <c r="A12" s="18" t="s">
        <v>16</v>
      </c>
      <c r="B12" s="19"/>
      <c r="C12" s="19"/>
      <c r="D12" s="19"/>
      <c r="E12" s="19"/>
      <c r="F12" s="19"/>
      <c r="G12" s="19" t="s">
        <v>41</v>
      </c>
      <c r="H12" s="19"/>
      <c r="I12" s="19"/>
      <c r="J12" s="19"/>
      <c r="K12" s="19"/>
      <c r="L12" s="19"/>
      <c r="M12" s="19"/>
      <c r="N12" t="s">
        <v>32</v>
      </c>
      <c r="Q12" s="19"/>
      <c r="R12" s="19"/>
      <c r="S12" s="19"/>
      <c r="T12" s="19" t="s">
        <v>4</v>
      </c>
      <c r="W12" s="19"/>
      <c r="X12" s="19"/>
      <c r="Y12" s="19"/>
      <c r="Z12" s="19"/>
      <c r="AA12" s="19"/>
      <c r="AB12" s="19"/>
      <c r="AC12" s="19" t="s">
        <v>33</v>
      </c>
      <c r="AD12" s="19"/>
      <c r="AE12" s="19"/>
      <c r="AF12" s="19"/>
      <c r="AG12" s="19"/>
      <c r="AH12" s="19" t="s">
        <v>4</v>
      </c>
      <c r="AI12" s="19"/>
      <c r="AJ12" s="19"/>
      <c r="AK12" s="19"/>
      <c r="AL12" s="21"/>
    </row>
    <row r="13" spans="1:38" ht="12">
      <c r="A13" s="18" t="s">
        <v>14</v>
      </c>
      <c r="B13" s="19"/>
      <c r="C13" s="19"/>
      <c r="D13" s="19"/>
      <c r="E13" s="19"/>
      <c r="F13" s="19"/>
      <c r="G13" s="19" t="s">
        <v>19</v>
      </c>
      <c r="H13" s="19"/>
      <c r="I13" s="19"/>
      <c r="J13" s="19"/>
      <c r="K13" s="19"/>
      <c r="L13" s="19"/>
      <c r="M13" s="19"/>
      <c r="N13" t="s">
        <v>14</v>
      </c>
      <c r="Q13" s="19"/>
      <c r="R13" s="19"/>
      <c r="S13" s="19"/>
      <c r="T13" s="4" t="s">
        <v>4</v>
      </c>
      <c r="W13" s="19"/>
      <c r="X13" s="19"/>
      <c r="Y13" s="19"/>
      <c r="Z13" s="19"/>
      <c r="AA13" s="19"/>
      <c r="AB13" s="19"/>
      <c r="AC13" s="19" t="s">
        <v>14</v>
      </c>
      <c r="AD13" s="19"/>
      <c r="AE13" s="19"/>
      <c r="AF13" s="19"/>
      <c r="AG13" s="19" t="s">
        <v>4</v>
      </c>
      <c r="AH13" s="19" t="s">
        <v>4</v>
      </c>
      <c r="AI13" s="19"/>
      <c r="AJ13" s="19"/>
      <c r="AK13" s="19"/>
      <c r="AL13" s="21"/>
    </row>
    <row r="14" spans="1:38" ht="12">
      <c r="A14" s="18" t="s">
        <v>21</v>
      </c>
      <c r="B14" s="19"/>
      <c r="C14" s="19"/>
      <c r="D14" s="19"/>
      <c r="E14" s="19"/>
      <c r="F14" s="19"/>
      <c r="G14" s="19" t="s">
        <v>42</v>
      </c>
      <c r="H14" s="19"/>
      <c r="I14" s="19"/>
      <c r="J14" s="19"/>
      <c r="K14" s="19"/>
      <c r="L14" s="19"/>
      <c r="M14" s="19"/>
      <c r="N14" t="s">
        <v>20</v>
      </c>
      <c r="O14" s="19"/>
      <c r="Q14" s="19" t="s">
        <v>38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12">
      <c r="A15" s="18" t="s">
        <v>22</v>
      </c>
      <c r="B15" s="19"/>
      <c r="C15" s="19"/>
      <c r="D15" s="19"/>
      <c r="E15" s="19"/>
      <c r="F15" s="19"/>
      <c r="G15" s="19" t="s">
        <v>35</v>
      </c>
      <c r="H15" s="19"/>
      <c r="I15" s="19"/>
      <c r="J15" s="19"/>
      <c r="K15" s="19"/>
      <c r="L15" s="19"/>
      <c r="M15" s="19"/>
      <c r="N15" s="19"/>
      <c r="O15" s="19"/>
      <c r="P15" s="19"/>
      <c r="Q15" s="126" t="s">
        <v>49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</row>
    <row r="16" spans="1:38" ht="1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90"/>
      <c r="R16" s="90"/>
      <c r="S16" s="90"/>
      <c r="T16" s="90" t="s">
        <v>4</v>
      </c>
      <c r="U16" s="90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2"/>
    </row>
    <row r="17" spans="1:38" ht="12.75" thickBot="1">
      <c r="A17" s="22"/>
      <c r="B17" s="23"/>
      <c r="C17" s="23"/>
      <c r="D17" s="23"/>
      <c r="E17" s="23"/>
      <c r="F17" s="23"/>
      <c r="G17" s="23" t="s">
        <v>4</v>
      </c>
      <c r="H17" s="23"/>
      <c r="I17" s="23"/>
      <c r="J17" s="23"/>
      <c r="K17" s="23"/>
      <c r="L17" s="23"/>
      <c r="M17" s="23"/>
      <c r="N17" s="23"/>
      <c r="O17" s="23"/>
      <c r="P17" s="23"/>
      <c r="Q17" s="93"/>
      <c r="R17" s="93"/>
      <c r="S17" s="93"/>
      <c r="T17" s="93" t="s">
        <v>4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4"/>
    </row>
    <row r="18" ht="12.75" thickBot="1">
      <c r="J18" s="24"/>
    </row>
    <row r="19" spans="1:38" ht="3.75" customHeight="1">
      <c r="A19" s="2"/>
      <c r="B19" s="16"/>
      <c r="C19" s="16"/>
      <c r="D19" s="16"/>
      <c r="E19" s="16"/>
      <c r="F19" s="16"/>
      <c r="G19" s="27"/>
      <c r="H19" s="27"/>
      <c r="I19" s="27"/>
      <c r="J19" s="27"/>
      <c r="K19" s="27"/>
      <c r="L19" s="2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7"/>
    </row>
    <row r="20" spans="1:38" ht="12">
      <c r="A20" s="18" t="s">
        <v>23</v>
      </c>
      <c r="B20" s="3"/>
      <c r="C20" s="3"/>
      <c r="D20" s="3"/>
      <c r="E20" s="3"/>
      <c r="F20" s="3"/>
      <c r="G20" s="36"/>
      <c r="H20" s="36"/>
      <c r="I20" s="10"/>
      <c r="J20" s="10"/>
      <c r="K20" s="10"/>
      <c r="L20" s="19"/>
      <c r="M20" s="19"/>
      <c r="N20" s="19" t="s">
        <v>24</v>
      </c>
      <c r="O20" s="19"/>
      <c r="P20" s="19"/>
      <c r="Q20" s="19"/>
      <c r="R20" s="19"/>
      <c r="S20" s="19"/>
      <c r="T20" s="59"/>
      <c r="U20" s="10"/>
      <c r="V20" s="10"/>
      <c r="W20" s="10"/>
      <c r="X20" s="19"/>
      <c r="Y20" s="19" t="s">
        <v>27</v>
      </c>
      <c r="Z20" s="19"/>
      <c r="AA20" s="19"/>
      <c r="AB20" s="19"/>
      <c r="AC20" s="19"/>
      <c r="AD20" s="19"/>
      <c r="AE20" s="19"/>
      <c r="AF20" s="19"/>
      <c r="AG20" s="52"/>
      <c r="AH20" s="36"/>
      <c r="AI20" s="36"/>
      <c r="AJ20" s="36"/>
      <c r="AK20" s="36"/>
      <c r="AL20" s="21"/>
    </row>
    <row r="21" spans="1:38" ht="6" customHeight="1">
      <c r="A21" s="28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</row>
    <row r="22" spans="1:38" ht="12">
      <c r="A22" s="121" t="s">
        <v>25</v>
      </c>
      <c r="B22" s="122"/>
      <c r="C22" s="122"/>
      <c r="D22" s="123"/>
      <c r="E22" s="32" t="s">
        <v>26</v>
      </c>
      <c r="F22" s="56"/>
      <c r="G22" s="33"/>
      <c r="H22" s="33"/>
      <c r="I22" s="34"/>
      <c r="J22" s="125" t="s">
        <v>28</v>
      </c>
      <c r="K22" s="122"/>
      <c r="L22" s="122"/>
      <c r="M22" s="122"/>
      <c r="N22" s="123"/>
      <c r="O22" s="125" t="s">
        <v>28</v>
      </c>
      <c r="P22" s="122"/>
      <c r="Q22" s="122"/>
      <c r="R22" s="122"/>
      <c r="S22" s="123"/>
      <c r="T22" s="121" t="s">
        <v>25</v>
      </c>
      <c r="U22" s="122"/>
      <c r="V22" s="122"/>
      <c r="W22" s="123"/>
      <c r="X22" s="32" t="s">
        <v>26</v>
      </c>
      <c r="Y22" s="56"/>
      <c r="Z22" s="33"/>
      <c r="AA22" s="33"/>
      <c r="AB22" s="34"/>
      <c r="AC22" s="125" t="s">
        <v>28</v>
      </c>
      <c r="AD22" s="122"/>
      <c r="AE22" s="122"/>
      <c r="AF22" s="122"/>
      <c r="AG22" s="123"/>
      <c r="AH22" s="125" t="s">
        <v>28</v>
      </c>
      <c r="AI22" s="122"/>
      <c r="AJ22" s="122"/>
      <c r="AK22" s="122"/>
      <c r="AL22" s="135"/>
    </row>
    <row r="23" spans="1:38" ht="12.75" thickBot="1">
      <c r="A23" s="128" t="s">
        <v>29</v>
      </c>
      <c r="B23" s="129"/>
      <c r="C23" s="129"/>
      <c r="D23" s="130"/>
      <c r="E23" s="131" t="s">
        <v>30</v>
      </c>
      <c r="F23" s="132"/>
      <c r="G23" s="132"/>
      <c r="H23" s="132"/>
      <c r="I23" s="133"/>
      <c r="J23" s="131" t="s">
        <v>39</v>
      </c>
      <c r="K23" s="132"/>
      <c r="L23" s="132"/>
      <c r="M23" s="132"/>
      <c r="N23" s="133"/>
      <c r="O23" s="131" t="s">
        <v>50</v>
      </c>
      <c r="P23" s="132"/>
      <c r="Q23" s="132"/>
      <c r="R23" s="132"/>
      <c r="S23" s="133"/>
      <c r="T23" s="128" t="s">
        <v>29</v>
      </c>
      <c r="U23" s="129"/>
      <c r="V23" s="129"/>
      <c r="W23" s="130"/>
      <c r="X23" s="131" t="s">
        <v>30</v>
      </c>
      <c r="Y23" s="132"/>
      <c r="Z23" s="132"/>
      <c r="AA23" s="132"/>
      <c r="AB23" s="133"/>
      <c r="AC23" s="131" t="s">
        <v>39</v>
      </c>
      <c r="AD23" s="132"/>
      <c r="AE23" s="132"/>
      <c r="AF23" s="132"/>
      <c r="AG23" s="133"/>
      <c r="AH23" s="115" t="s">
        <v>50</v>
      </c>
      <c r="AI23" s="116"/>
      <c r="AJ23" s="116"/>
      <c r="AK23" s="116"/>
      <c r="AL23" s="117"/>
    </row>
    <row r="24" spans="1:45" ht="12.75" thickBot="1">
      <c r="A24" s="134" t="s">
        <v>51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18" t="s">
        <v>46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4"/>
      <c r="AP24" s="107" t="s">
        <v>53</v>
      </c>
      <c r="AS24" s="111" t="s">
        <v>56</v>
      </c>
    </row>
    <row r="25" spans="1:45" ht="12">
      <c r="A25" s="38"/>
      <c r="B25" s="95">
        <v>-14</v>
      </c>
      <c r="C25" s="1"/>
      <c r="D25" s="37"/>
      <c r="E25" s="35"/>
      <c r="F25" s="102">
        <v>1.1835629</v>
      </c>
      <c r="G25" s="36"/>
      <c r="H25" s="36"/>
      <c r="I25" s="88"/>
      <c r="J25" s="57"/>
      <c r="K25" s="75">
        <f>+(F25-F29)*1000</f>
        <v>-0.0011999999998124622</v>
      </c>
      <c r="L25" s="76"/>
      <c r="M25" s="76"/>
      <c r="N25" s="77"/>
      <c r="O25" s="78"/>
      <c r="P25" s="79">
        <f>SUM(F25-F$29)/F$29*1000000</f>
        <v>-1.0138867846806625</v>
      </c>
      <c r="Q25" s="76"/>
      <c r="R25" s="76"/>
      <c r="S25" s="77"/>
      <c r="T25" s="38"/>
      <c r="U25" s="95">
        <v>-14</v>
      </c>
      <c r="V25" s="1"/>
      <c r="W25" s="37"/>
      <c r="X25" s="35"/>
      <c r="Y25" s="109">
        <v>2.0032619</v>
      </c>
      <c r="Z25" s="36"/>
      <c r="AA25" s="36"/>
      <c r="AB25" s="39"/>
      <c r="AC25" s="57"/>
      <c r="AD25" s="75">
        <f>+(Y25-Y29)*1000</f>
        <v>-0.2676999999997598</v>
      </c>
      <c r="AE25" s="76"/>
      <c r="AF25" s="76"/>
      <c r="AG25" s="77"/>
      <c r="AH25" s="40"/>
      <c r="AI25" s="79">
        <f>SUM(Y25-Y$29)/Y$29*1000000</f>
        <v>-133.61419766384276</v>
      </c>
      <c r="AJ25" s="59"/>
      <c r="AK25" s="59"/>
      <c r="AL25" s="97"/>
      <c r="AO25" s="89"/>
      <c r="AP25" s="102">
        <v>1.1835629</v>
      </c>
      <c r="AQ25" s="62"/>
      <c r="AS25" s="109">
        <v>2.0032619</v>
      </c>
    </row>
    <row r="26" spans="1:45" ht="12">
      <c r="A26" s="38"/>
      <c r="B26" s="95">
        <v>-10.5</v>
      </c>
      <c r="C26" s="1"/>
      <c r="D26" s="37"/>
      <c r="E26" s="35"/>
      <c r="F26" s="102">
        <v>1.1835646</v>
      </c>
      <c r="G26" s="36"/>
      <c r="H26" s="36"/>
      <c r="I26" s="88"/>
      <c r="J26" s="57"/>
      <c r="K26" s="75">
        <f>+(F26-F29)*1000</f>
        <v>0.000500000000069889</v>
      </c>
      <c r="L26" s="76"/>
      <c r="M26" s="76"/>
      <c r="N26" s="77"/>
      <c r="O26" s="78"/>
      <c r="P26" s="79">
        <f aca="true" t="shared" si="0" ref="P26:P33">SUM(F26-F$29)/F$29*1000000</f>
        <v>0.4224528270753473</v>
      </c>
      <c r="Q26" s="76"/>
      <c r="R26" s="76"/>
      <c r="S26" s="77"/>
      <c r="T26" s="38"/>
      <c r="U26" s="95">
        <v>-10.5</v>
      </c>
      <c r="V26" s="1"/>
      <c r="W26" s="37"/>
      <c r="X26" s="35"/>
      <c r="Y26" s="109">
        <v>2.0033815</v>
      </c>
      <c r="Z26" s="36"/>
      <c r="AA26" s="36"/>
      <c r="AB26" s="39"/>
      <c r="AC26" s="57"/>
      <c r="AD26" s="75">
        <f>+(Y26-Y29)*1000</f>
        <v>-0.1480999999996513</v>
      </c>
      <c r="AE26" s="76"/>
      <c r="AF26" s="76"/>
      <c r="AG26" s="77"/>
      <c r="AH26" s="40"/>
      <c r="AI26" s="79">
        <f aca="true" t="shared" si="1" ref="AI26:AI33">SUM(Y26-Y$29)/Y$29*1000000</f>
        <v>-73.91954678366184</v>
      </c>
      <c r="AJ26" s="59"/>
      <c r="AK26" s="59"/>
      <c r="AL26" s="98"/>
      <c r="AN26" s="109"/>
      <c r="AO26" s="89"/>
      <c r="AP26" s="102">
        <v>1.1835646</v>
      </c>
      <c r="AQ26" s="1"/>
      <c r="AS26" s="109">
        <v>2.0033815</v>
      </c>
    </row>
    <row r="27" spans="1:45" ht="12">
      <c r="A27" s="38"/>
      <c r="B27" s="95">
        <v>-7</v>
      </c>
      <c r="C27" s="1"/>
      <c r="D27" s="37"/>
      <c r="E27" s="35"/>
      <c r="F27" s="102">
        <v>1.1835657</v>
      </c>
      <c r="G27" s="36"/>
      <c r="H27" s="36"/>
      <c r="I27" s="88"/>
      <c r="J27" s="57"/>
      <c r="K27" s="75">
        <f>+(F27-F29)*1000</f>
        <v>0.001600000000046009</v>
      </c>
      <c r="L27" s="76"/>
      <c r="M27" s="76"/>
      <c r="N27" s="77"/>
      <c r="O27" s="78"/>
      <c r="P27" s="79">
        <f t="shared" si="0"/>
        <v>1.3518490464910258</v>
      </c>
      <c r="Q27" s="76"/>
      <c r="R27" s="76"/>
      <c r="S27" s="77"/>
      <c r="T27" s="38"/>
      <c r="U27" s="95">
        <v>-7</v>
      </c>
      <c r="V27" s="1"/>
      <c r="W27" s="37"/>
      <c r="X27" s="35"/>
      <c r="Y27" s="109">
        <v>2.0034671</v>
      </c>
      <c r="Z27" s="36"/>
      <c r="AA27" s="36"/>
      <c r="AB27" s="39"/>
      <c r="AC27" s="57"/>
      <c r="AD27" s="75">
        <f>+(Y27-Y29)*1000</f>
        <v>-0.06249999999985434</v>
      </c>
      <c r="AE27" s="76"/>
      <c r="AF27" s="76"/>
      <c r="AG27" s="77"/>
      <c r="AH27" s="40"/>
      <c r="AI27" s="79">
        <f t="shared" si="1"/>
        <v>-31.19494715718417</v>
      </c>
      <c r="AJ27" s="59"/>
      <c r="AK27" s="59"/>
      <c r="AL27" s="98"/>
      <c r="AN27" s="109"/>
      <c r="AO27" s="24"/>
      <c r="AP27" s="102">
        <v>1.1835657</v>
      </c>
      <c r="AQ27" s="1"/>
      <c r="AS27" s="109">
        <v>2.0034671</v>
      </c>
    </row>
    <row r="28" spans="1:45" ht="12">
      <c r="A28" s="38"/>
      <c r="B28" s="95">
        <v>-3</v>
      </c>
      <c r="C28" s="1"/>
      <c r="D28" s="37"/>
      <c r="E28" s="35"/>
      <c r="F28" s="102">
        <v>1.1835665</v>
      </c>
      <c r="G28" s="36"/>
      <c r="H28" s="36"/>
      <c r="I28" s="88"/>
      <c r="J28" s="57"/>
      <c r="K28" s="75">
        <f>+(F28-F29)*1000</f>
        <v>0.0024000000000690136</v>
      </c>
      <c r="L28" s="76"/>
      <c r="M28" s="76"/>
      <c r="N28" s="77"/>
      <c r="O28" s="78"/>
      <c r="P28" s="79">
        <f t="shared" si="0"/>
        <v>2.0277735697365387</v>
      </c>
      <c r="Q28" s="76"/>
      <c r="R28" s="76"/>
      <c r="S28" s="77"/>
      <c r="T28" s="38"/>
      <c r="U28" s="95">
        <v>-3</v>
      </c>
      <c r="V28" s="1"/>
      <c r="W28" s="37"/>
      <c r="X28" s="35"/>
      <c r="Y28" s="114">
        <v>2.0035187</v>
      </c>
      <c r="Z28" s="36"/>
      <c r="AA28" s="36"/>
      <c r="AB28" s="39"/>
      <c r="AC28" s="57"/>
      <c r="AD28" s="75">
        <f>+(Y28-Y29)*1000</f>
        <v>-0.010899999999924859</v>
      </c>
      <c r="AE28" s="76"/>
      <c r="AF28" s="76"/>
      <c r="AG28" s="77"/>
      <c r="AH28" s="40"/>
      <c r="AI28" s="79">
        <f t="shared" si="1"/>
        <v>-5.440398784188095</v>
      </c>
      <c r="AJ28" s="59"/>
      <c r="AK28" s="59"/>
      <c r="AL28" s="98"/>
      <c r="AN28" s="109"/>
      <c r="AO28" s="24"/>
      <c r="AP28" s="106">
        <v>1.1835665</v>
      </c>
      <c r="AQ28" s="1"/>
      <c r="AS28" s="114">
        <v>2.0035187</v>
      </c>
    </row>
    <row r="29" spans="1:45" ht="12">
      <c r="A29" s="38"/>
      <c r="B29" s="95">
        <v>0</v>
      </c>
      <c r="C29" s="1"/>
      <c r="D29" s="37"/>
      <c r="E29" s="35"/>
      <c r="F29" s="103">
        <v>1.1835641</v>
      </c>
      <c r="G29" s="36"/>
      <c r="H29" s="36"/>
      <c r="I29" s="88"/>
      <c r="J29" s="57"/>
      <c r="K29" s="75">
        <f>+(F29-F29)*1000</f>
        <v>0</v>
      </c>
      <c r="L29" s="76"/>
      <c r="M29" s="76"/>
      <c r="N29" s="77"/>
      <c r="O29" s="78"/>
      <c r="P29" s="79">
        <f t="shared" si="0"/>
        <v>0</v>
      </c>
      <c r="Q29" s="76"/>
      <c r="R29" s="76"/>
      <c r="S29" s="77"/>
      <c r="T29" s="38"/>
      <c r="U29" s="95">
        <v>0</v>
      </c>
      <c r="V29" s="1"/>
      <c r="W29" s="37"/>
      <c r="X29" s="35"/>
      <c r="Y29" s="110">
        <v>2.0035296</v>
      </c>
      <c r="Z29" s="36"/>
      <c r="AA29" s="36"/>
      <c r="AB29" s="39"/>
      <c r="AC29" s="57"/>
      <c r="AD29" s="75">
        <f>+(Y29-Y29)*1000</f>
        <v>0</v>
      </c>
      <c r="AE29" s="76"/>
      <c r="AF29" s="76"/>
      <c r="AG29" s="77"/>
      <c r="AH29" s="40"/>
      <c r="AI29" s="79">
        <f t="shared" si="1"/>
        <v>0</v>
      </c>
      <c r="AJ29" s="59"/>
      <c r="AK29" s="59"/>
      <c r="AL29" s="98"/>
      <c r="AN29" s="114"/>
      <c r="AO29" s="24"/>
      <c r="AP29" s="103">
        <v>1.1835641</v>
      </c>
      <c r="AQ29" s="1"/>
      <c r="AS29" s="110">
        <v>2.0035296</v>
      </c>
    </row>
    <row r="30" spans="1:45" ht="12">
      <c r="A30" s="54"/>
      <c r="B30" s="96">
        <v>3</v>
      </c>
      <c r="C30" s="50"/>
      <c r="D30"/>
      <c r="E30" s="35"/>
      <c r="F30" s="102">
        <v>1.1835665</v>
      </c>
      <c r="G30" s="36"/>
      <c r="H30" s="36"/>
      <c r="I30" s="88"/>
      <c r="J30" s="57"/>
      <c r="K30" s="75">
        <f>+(F30-F29)*1000</f>
        <v>0.0024000000000690136</v>
      </c>
      <c r="L30" s="76"/>
      <c r="M30" s="76"/>
      <c r="N30" s="77"/>
      <c r="O30" s="78"/>
      <c r="P30" s="79">
        <f t="shared" si="0"/>
        <v>2.0277735697365387</v>
      </c>
      <c r="Q30" s="76"/>
      <c r="R30" s="76"/>
      <c r="S30" s="77"/>
      <c r="T30" s="54"/>
      <c r="U30" s="96">
        <v>3</v>
      </c>
      <c r="V30" s="50"/>
      <c r="W30"/>
      <c r="X30" s="35"/>
      <c r="Y30" s="109">
        <v>2.0035187</v>
      </c>
      <c r="Z30" s="36"/>
      <c r="AA30" s="36"/>
      <c r="AB30" s="39"/>
      <c r="AC30" s="57"/>
      <c r="AD30" s="75">
        <f>+(Y30-Y29)*1000</f>
        <v>-0.010899999999924859</v>
      </c>
      <c r="AE30" s="76"/>
      <c r="AF30" s="76"/>
      <c r="AG30" s="77"/>
      <c r="AH30" s="40"/>
      <c r="AI30" s="79">
        <f t="shared" si="1"/>
        <v>-5.440398784188095</v>
      </c>
      <c r="AJ30" s="59"/>
      <c r="AK30" s="59"/>
      <c r="AL30" s="98"/>
      <c r="AN30" s="110"/>
      <c r="AO30" s="24"/>
      <c r="AP30" s="102">
        <v>1.1835665</v>
      </c>
      <c r="AQ30" s="1"/>
      <c r="AS30" s="109">
        <v>2.0035187</v>
      </c>
    </row>
    <row r="31" spans="1:45" ht="12">
      <c r="A31" s="54"/>
      <c r="B31" s="96">
        <v>7</v>
      </c>
      <c r="C31" s="50"/>
      <c r="D31"/>
      <c r="E31" s="35"/>
      <c r="F31" s="102">
        <v>1.1835657</v>
      </c>
      <c r="G31" s="36"/>
      <c r="H31" s="36"/>
      <c r="I31" s="88"/>
      <c r="J31" s="57"/>
      <c r="K31" s="75">
        <f>+(F31-F29)*1000</f>
        <v>0.001600000000046009</v>
      </c>
      <c r="L31" s="76"/>
      <c r="M31" s="76"/>
      <c r="N31" s="77"/>
      <c r="O31" s="78"/>
      <c r="P31" s="79">
        <f t="shared" si="0"/>
        <v>1.3518490464910258</v>
      </c>
      <c r="Q31" s="76"/>
      <c r="R31" s="76"/>
      <c r="S31" s="77"/>
      <c r="T31" s="54"/>
      <c r="U31" s="96">
        <v>7</v>
      </c>
      <c r="V31" s="50"/>
      <c r="W31"/>
      <c r="X31" s="35"/>
      <c r="Y31" s="109">
        <v>2.0034671</v>
      </c>
      <c r="Z31" s="36"/>
      <c r="AA31" s="36"/>
      <c r="AB31" s="39"/>
      <c r="AC31" s="57"/>
      <c r="AD31" s="75">
        <f>+(Y31-Y29)*1000</f>
        <v>-0.06249999999985434</v>
      </c>
      <c r="AE31" s="76"/>
      <c r="AF31" s="76"/>
      <c r="AG31" s="77"/>
      <c r="AH31" s="40"/>
      <c r="AI31" s="79">
        <f t="shared" si="1"/>
        <v>-31.19494715718417</v>
      </c>
      <c r="AJ31" s="59"/>
      <c r="AK31" s="59"/>
      <c r="AL31" s="98"/>
      <c r="AN31" s="109"/>
      <c r="AO31" s="24"/>
      <c r="AP31" s="102">
        <v>1.1835657</v>
      </c>
      <c r="AQ31" s="1"/>
      <c r="AS31" s="109">
        <v>2.0034671</v>
      </c>
    </row>
    <row r="32" spans="1:45" ht="12">
      <c r="A32" s="54"/>
      <c r="B32" s="96">
        <v>10.5</v>
      </c>
      <c r="C32" s="50"/>
      <c r="D32"/>
      <c r="E32" s="35"/>
      <c r="F32" s="102">
        <v>1.1835646</v>
      </c>
      <c r="G32" s="36"/>
      <c r="H32" s="36"/>
      <c r="I32" s="88"/>
      <c r="J32" s="57"/>
      <c r="K32" s="75">
        <f>+(F32-F29)*1000</f>
        <v>0.000500000000069889</v>
      </c>
      <c r="L32" s="76"/>
      <c r="M32" s="76"/>
      <c r="N32" s="77"/>
      <c r="O32" s="78"/>
      <c r="P32" s="79">
        <f t="shared" si="0"/>
        <v>0.4224528270753473</v>
      </c>
      <c r="Q32" s="76"/>
      <c r="R32" s="76"/>
      <c r="S32" s="77"/>
      <c r="T32" s="54"/>
      <c r="U32" s="96">
        <v>10.5</v>
      </c>
      <c r="V32" s="50"/>
      <c r="W32"/>
      <c r="X32" s="35"/>
      <c r="Y32" s="109">
        <v>2.0033815</v>
      </c>
      <c r="Z32" s="36"/>
      <c r="AA32" s="36"/>
      <c r="AB32" s="39"/>
      <c r="AC32" s="57"/>
      <c r="AD32" s="75">
        <f>+(Y32-Y29)*1000</f>
        <v>-0.1480999999996513</v>
      </c>
      <c r="AE32" s="76"/>
      <c r="AF32" s="76"/>
      <c r="AG32" s="77"/>
      <c r="AH32" s="40"/>
      <c r="AI32" s="79">
        <f t="shared" si="1"/>
        <v>-73.91954678366184</v>
      </c>
      <c r="AJ32" s="59"/>
      <c r="AK32" s="59"/>
      <c r="AL32" s="98"/>
      <c r="AN32" s="109"/>
      <c r="AO32" s="24"/>
      <c r="AP32" s="102">
        <v>1.1835646</v>
      </c>
      <c r="AQ32" s="1"/>
      <c r="AS32" s="109">
        <v>2.0033815</v>
      </c>
    </row>
    <row r="33" spans="1:45" ht="12.75" thickBot="1">
      <c r="A33" s="54"/>
      <c r="B33" s="95">
        <v>14</v>
      </c>
      <c r="C33" s="50"/>
      <c r="D33"/>
      <c r="E33" s="35"/>
      <c r="F33" s="102">
        <v>1.1835629</v>
      </c>
      <c r="G33" s="36"/>
      <c r="H33" s="36"/>
      <c r="I33" s="88"/>
      <c r="J33" s="57"/>
      <c r="K33" s="75">
        <f>+(F33-F29)*1000</f>
        <v>-0.0011999999998124622</v>
      </c>
      <c r="L33" s="76"/>
      <c r="M33" s="76"/>
      <c r="N33" s="77"/>
      <c r="O33" s="78"/>
      <c r="P33" s="79">
        <f t="shared" si="0"/>
        <v>-1.0138867846806625</v>
      </c>
      <c r="Q33" s="76"/>
      <c r="R33" s="76"/>
      <c r="S33" s="77"/>
      <c r="T33" s="54"/>
      <c r="U33" s="95">
        <v>14</v>
      </c>
      <c r="V33" s="50"/>
      <c r="W33"/>
      <c r="X33" s="35"/>
      <c r="Y33" s="109">
        <v>2.0032619</v>
      </c>
      <c r="Z33" s="36"/>
      <c r="AA33" s="36"/>
      <c r="AB33" s="39"/>
      <c r="AC33" s="57"/>
      <c r="AD33" s="75">
        <f>+(Y33-Y29)*1000</f>
        <v>-0.2676999999997598</v>
      </c>
      <c r="AE33" s="76"/>
      <c r="AF33" s="76"/>
      <c r="AG33" s="77"/>
      <c r="AH33" s="40"/>
      <c r="AI33" s="79">
        <f t="shared" si="1"/>
        <v>-133.61419766384276</v>
      </c>
      <c r="AJ33" s="59"/>
      <c r="AK33" s="59"/>
      <c r="AL33" s="99"/>
      <c r="AN33" s="109"/>
      <c r="AO33" s="24"/>
      <c r="AP33" s="102">
        <v>1.1835629</v>
      </c>
      <c r="AQ33" s="1"/>
      <c r="AS33" s="109">
        <v>2.0032619</v>
      </c>
    </row>
    <row r="34" spans="1:45" ht="12.75" thickBot="1">
      <c r="A34" s="118" t="s">
        <v>44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18" t="s">
        <v>47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4"/>
      <c r="AN34" s="109"/>
      <c r="AP34" s="107" t="s">
        <v>54</v>
      </c>
      <c r="AS34" s="111" t="s">
        <v>57</v>
      </c>
    </row>
    <row r="35" spans="1:45" ht="12">
      <c r="A35" s="38"/>
      <c r="B35" s="95">
        <v>-14</v>
      </c>
      <c r="C35" s="1"/>
      <c r="D35" s="37"/>
      <c r="E35" s="35"/>
      <c r="F35" s="102">
        <v>1.6378405</v>
      </c>
      <c r="G35" s="36"/>
      <c r="H35" s="36"/>
      <c r="I35" s="39"/>
      <c r="J35" s="57"/>
      <c r="K35" s="75">
        <f>+(F35-F39)*1000</f>
        <v>-0.04629999999994361</v>
      </c>
      <c r="L35" s="76"/>
      <c r="M35" s="76"/>
      <c r="N35" s="77"/>
      <c r="O35" s="78"/>
      <c r="P35" s="79">
        <f>SUM(F35-F$39)/F$39*1000000</f>
        <v>-28.26813183911343</v>
      </c>
      <c r="Q35" s="76"/>
      <c r="R35" s="76"/>
      <c r="S35" s="77"/>
      <c r="T35" s="38"/>
      <c r="U35" s="95">
        <v>-14</v>
      </c>
      <c r="V35" s="1"/>
      <c r="W35" s="37"/>
      <c r="X35" s="35"/>
      <c r="Y35" s="102">
        <v>2.0804238</v>
      </c>
      <c r="Z35" s="36"/>
      <c r="AA35" s="36"/>
      <c r="AB35" s="39"/>
      <c r="AC35" s="57"/>
      <c r="AD35" s="75">
        <f>+(Y35-Y39)*1000</f>
        <v>-0.376299999999663</v>
      </c>
      <c r="AE35" s="76"/>
      <c r="AF35" s="76"/>
      <c r="AG35" s="77"/>
      <c r="AH35" s="78"/>
      <c r="AI35" s="79">
        <f>SUM(Y35-Y$39)/Y$39*1000000</f>
        <v>-180.8438974986896</v>
      </c>
      <c r="AJ35" s="76"/>
      <c r="AK35" s="76"/>
      <c r="AL35" s="80"/>
      <c r="AP35" s="102">
        <v>1.6378405</v>
      </c>
      <c r="AS35" s="109">
        <v>2.0804238</v>
      </c>
    </row>
    <row r="36" spans="1:45" ht="12">
      <c r="A36" s="38"/>
      <c r="B36" s="95">
        <v>-10.5</v>
      </c>
      <c r="C36" s="1"/>
      <c r="D36" s="37"/>
      <c r="E36" s="35"/>
      <c r="F36" s="102">
        <v>1.6378623</v>
      </c>
      <c r="G36" s="36"/>
      <c r="H36" s="36"/>
      <c r="I36" s="39"/>
      <c r="J36" s="57"/>
      <c r="K36" s="75">
        <f>+(F36-F39)*1000</f>
        <v>-0.024499999999871847</v>
      </c>
      <c r="L36" s="76"/>
      <c r="M36" s="76"/>
      <c r="N36" s="77"/>
      <c r="O36" s="78"/>
      <c r="P36" s="79">
        <f aca="true" t="shared" si="2" ref="P36:P43">SUM(F36-F$39)/F$39*1000000</f>
        <v>-14.958298705302374</v>
      </c>
      <c r="Q36" s="76"/>
      <c r="R36" s="76"/>
      <c r="S36" s="77"/>
      <c r="T36" s="38"/>
      <c r="U36" s="95">
        <v>-10.5</v>
      </c>
      <c r="V36" s="1"/>
      <c r="W36" s="37"/>
      <c r="X36" s="35"/>
      <c r="Y36" s="102">
        <v>2.0805913</v>
      </c>
      <c r="Z36" s="36"/>
      <c r="AA36" s="36"/>
      <c r="AB36" s="39"/>
      <c r="AC36" s="57"/>
      <c r="AD36" s="75">
        <f>+(Y36-Y39)*1000</f>
        <v>-0.20879999999978693</v>
      </c>
      <c r="AE36" s="76"/>
      <c r="AF36" s="76"/>
      <c r="AG36" s="77"/>
      <c r="AH36" s="78"/>
      <c r="AI36" s="79">
        <f aca="true" t="shared" si="3" ref="AI36:AI43">SUM(Y36-Y$39)/Y$39*1000000</f>
        <v>-100.34601593867039</v>
      </c>
      <c r="AJ36" s="76"/>
      <c r="AK36" s="76"/>
      <c r="AL36" s="81"/>
      <c r="AP36" s="102">
        <v>1.6378623</v>
      </c>
      <c r="AS36" s="109">
        <v>2.0805913</v>
      </c>
    </row>
    <row r="37" spans="1:45" ht="12">
      <c r="A37" s="38"/>
      <c r="B37" s="95">
        <v>-7</v>
      </c>
      <c r="C37" s="1"/>
      <c r="D37" s="37"/>
      <c r="E37" s="35"/>
      <c r="F37" s="102">
        <v>1.637878</v>
      </c>
      <c r="G37" s="36"/>
      <c r="H37" s="36"/>
      <c r="I37" s="39"/>
      <c r="J37" s="57"/>
      <c r="K37" s="75">
        <f>+(F37-F39)*1000</f>
        <v>-0.008800000000031005</v>
      </c>
      <c r="L37" s="76"/>
      <c r="M37" s="76"/>
      <c r="N37" s="77"/>
      <c r="O37" s="78"/>
      <c r="P37" s="79">
        <f t="shared" si="2"/>
        <v>-5.372776677869927</v>
      </c>
      <c r="Q37" s="76"/>
      <c r="R37" s="76"/>
      <c r="S37" s="77"/>
      <c r="T37" s="38"/>
      <c r="U37" s="95">
        <v>-7</v>
      </c>
      <c r="V37" s="1"/>
      <c r="W37" s="37"/>
      <c r="X37" s="35"/>
      <c r="Y37" s="102">
        <v>2.0807112</v>
      </c>
      <c r="Z37" s="36"/>
      <c r="AA37" s="36"/>
      <c r="AB37" s="39"/>
      <c r="AC37" s="57"/>
      <c r="AD37" s="75">
        <f>+(Y37-Y39)*1000</f>
        <v>-0.08889999999972531</v>
      </c>
      <c r="AE37" s="76"/>
      <c r="AF37" s="76"/>
      <c r="AG37" s="77"/>
      <c r="AH37" s="78"/>
      <c r="AI37" s="79">
        <f t="shared" si="3"/>
        <v>-42.723950272650086</v>
      </c>
      <c r="AJ37" s="76"/>
      <c r="AK37" s="76"/>
      <c r="AL37" s="81"/>
      <c r="AO37" s="62"/>
      <c r="AP37" s="102">
        <v>1.637878</v>
      </c>
      <c r="AQ37" s="89"/>
      <c r="AS37" s="109">
        <v>2.0807112</v>
      </c>
    </row>
    <row r="38" spans="1:45" ht="12">
      <c r="A38" s="38"/>
      <c r="B38" s="95">
        <v>-3</v>
      </c>
      <c r="C38" s="1"/>
      <c r="D38" s="37"/>
      <c r="E38" s="35"/>
      <c r="F38" s="106">
        <v>1.6378875</v>
      </c>
      <c r="G38" s="36"/>
      <c r="H38" s="36"/>
      <c r="I38" s="39"/>
      <c r="J38" s="57"/>
      <c r="K38" s="75">
        <f>+(F38-F39)*1000</f>
        <v>0.0006999999999646178</v>
      </c>
      <c r="L38" s="76"/>
      <c r="M38" s="76"/>
      <c r="N38" s="77"/>
      <c r="O38" s="78"/>
      <c r="P38" s="79">
        <f t="shared" si="2"/>
        <v>0.4273799629892724</v>
      </c>
      <c r="Q38" s="76"/>
      <c r="R38" s="76"/>
      <c r="S38" s="77"/>
      <c r="T38" s="38"/>
      <c r="U38" s="95">
        <v>-3</v>
      </c>
      <c r="V38" s="1"/>
      <c r="W38" s="37"/>
      <c r="X38" s="35"/>
      <c r="Y38" s="102">
        <v>2.0807835</v>
      </c>
      <c r="Z38" s="36"/>
      <c r="AA38" s="36"/>
      <c r="AB38" s="39"/>
      <c r="AC38" s="57"/>
      <c r="AD38" s="75">
        <f>+(Y38-Y39)*1000</f>
        <v>-0.016599999999922233</v>
      </c>
      <c r="AE38" s="76"/>
      <c r="AF38" s="76"/>
      <c r="AG38" s="77"/>
      <c r="AH38" s="78"/>
      <c r="AI38" s="79">
        <f t="shared" si="3"/>
        <v>-7.977700500842072</v>
      </c>
      <c r="AJ38" s="76"/>
      <c r="AK38" s="76"/>
      <c r="AL38" s="81"/>
      <c r="AO38" s="62"/>
      <c r="AP38" s="106">
        <v>1.6378875</v>
      </c>
      <c r="AQ38" s="89"/>
      <c r="AS38" s="109">
        <v>2.0807835</v>
      </c>
    </row>
    <row r="39" spans="1:45" ht="12">
      <c r="A39" s="38"/>
      <c r="B39" s="95">
        <v>0</v>
      </c>
      <c r="C39" s="1"/>
      <c r="D39" s="37"/>
      <c r="E39" s="35"/>
      <c r="F39" s="103">
        <v>1.6378868</v>
      </c>
      <c r="G39" s="36"/>
      <c r="H39" s="36"/>
      <c r="I39" s="39"/>
      <c r="J39" s="57"/>
      <c r="K39" s="75">
        <f>+(F39-F39)*1000</f>
        <v>0</v>
      </c>
      <c r="L39" s="76"/>
      <c r="M39" s="76"/>
      <c r="N39" s="77"/>
      <c r="O39" s="78"/>
      <c r="P39" s="79">
        <f t="shared" si="2"/>
        <v>0</v>
      </c>
      <c r="Q39" s="76"/>
      <c r="R39" s="76"/>
      <c r="S39" s="77"/>
      <c r="T39" s="38"/>
      <c r="U39" s="95">
        <v>0</v>
      </c>
      <c r="V39" s="1"/>
      <c r="W39" s="37"/>
      <c r="X39" s="35"/>
      <c r="Y39" s="103">
        <v>2.0808001</v>
      </c>
      <c r="Z39" s="104"/>
      <c r="AA39" s="104"/>
      <c r="AB39" s="105"/>
      <c r="AC39" s="57"/>
      <c r="AD39" s="75">
        <f>+(Y39-Y39)*1000</f>
        <v>0</v>
      </c>
      <c r="AE39" s="76"/>
      <c r="AF39" s="76"/>
      <c r="AG39" s="77"/>
      <c r="AH39" s="78"/>
      <c r="AI39" s="79">
        <f t="shared" si="3"/>
        <v>0</v>
      </c>
      <c r="AJ39" s="76"/>
      <c r="AK39" s="76"/>
      <c r="AL39" s="81"/>
      <c r="AO39" s="62"/>
      <c r="AP39" s="103">
        <v>1.6378868</v>
      </c>
      <c r="AQ39" s="89"/>
      <c r="AS39" s="110">
        <v>2.0808001</v>
      </c>
    </row>
    <row r="40" spans="1:45" ht="12">
      <c r="A40" s="54"/>
      <c r="B40" s="96">
        <v>3</v>
      </c>
      <c r="C40" s="50"/>
      <c r="D40"/>
      <c r="E40" s="35"/>
      <c r="F40" s="102">
        <v>1.6378875</v>
      </c>
      <c r="G40" s="36"/>
      <c r="H40" s="36"/>
      <c r="I40" s="39"/>
      <c r="J40" s="57"/>
      <c r="K40" s="75">
        <f>+(F40-F39)*1000</f>
        <v>0.0006999999999646178</v>
      </c>
      <c r="L40" s="76"/>
      <c r="M40" s="76"/>
      <c r="N40" s="77"/>
      <c r="O40" s="78"/>
      <c r="P40" s="79">
        <f t="shared" si="2"/>
        <v>0.4273799629892724</v>
      </c>
      <c r="Q40" s="76"/>
      <c r="R40" s="76"/>
      <c r="S40" s="77"/>
      <c r="T40" s="54"/>
      <c r="U40" s="96">
        <v>3</v>
      </c>
      <c r="V40" s="50"/>
      <c r="W40"/>
      <c r="X40" s="35"/>
      <c r="Y40" s="102">
        <v>2.0807835</v>
      </c>
      <c r="Z40" s="36"/>
      <c r="AA40" s="36"/>
      <c r="AB40" s="39"/>
      <c r="AC40" s="57"/>
      <c r="AD40" s="75">
        <f>+(Y40-Y39)*1000</f>
        <v>-0.016599999999922233</v>
      </c>
      <c r="AE40" s="76"/>
      <c r="AF40" s="76"/>
      <c r="AG40" s="77"/>
      <c r="AH40" s="78"/>
      <c r="AI40" s="79">
        <f t="shared" si="3"/>
        <v>-7.977700500842072</v>
      </c>
      <c r="AJ40" s="76"/>
      <c r="AK40" s="76"/>
      <c r="AL40" s="81"/>
      <c r="AO40" s="62"/>
      <c r="AP40" s="102">
        <v>1.6378875</v>
      </c>
      <c r="AQ40" s="89"/>
      <c r="AS40" s="109">
        <v>2.0807835</v>
      </c>
    </row>
    <row r="41" spans="1:45" ht="12">
      <c r="A41" s="54"/>
      <c r="B41" s="96">
        <v>7</v>
      </c>
      <c r="C41" s="50"/>
      <c r="D41"/>
      <c r="E41" s="35"/>
      <c r="F41" s="102">
        <v>1.637878</v>
      </c>
      <c r="G41" s="36"/>
      <c r="H41" s="36"/>
      <c r="I41" s="39"/>
      <c r="J41" s="57"/>
      <c r="K41" s="75">
        <f>+(F41-F39)*1000</f>
        <v>-0.008800000000031005</v>
      </c>
      <c r="L41" s="76"/>
      <c r="M41" s="76"/>
      <c r="N41" s="77"/>
      <c r="O41" s="78"/>
      <c r="P41" s="79">
        <f t="shared" si="2"/>
        <v>-5.372776677869927</v>
      </c>
      <c r="Q41" s="76"/>
      <c r="R41" s="76"/>
      <c r="S41" s="77"/>
      <c r="T41" s="54"/>
      <c r="U41" s="96">
        <v>7</v>
      </c>
      <c r="V41" s="50"/>
      <c r="W41"/>
      <c r="X41" s="35"/>
      <c r="Y41" s="102">
        <v>2.0807112</v>
      </c>
      <c r="Z41" s="36"/>
      <c r="AA41" s="36"/>
      <c r="AB41" s="39"/>
      <c r="AC41" s="57"/>
      <c r="AD41" s="75">
        <f>+(Y41-Y39)*1000</f>
        <v>-0.08889999999972531</v>
      </c>
      <c r="AE41" s="76"/>
      <c r="AF41" s="76"/>
      <c r="AG41" s="77"/>
      <c r="AH41" s="78"/>
      <c r="AI41" s="79">
        <f t="shared" si="3"/>
        <v>-42.723950272650086</v>
      </c>
      <c r="AJ41" s="76"/>
      <c r="AK41" s="76"/>
      <c r="AL41" s="81"/>
      <c r="AO41" s="62"/>
      <c r="AP41" s="102">
        <v>1.637878</v>
      </c>
      <c r="AQ41" s="89"/>
      <c r="AS41" s="109">
        <v>2.0807112</v>
      </c>
    </row>
    <row r="42" spans="1:45" ht="12">
      <c r="A42" s="54"/>
      <c r="B42" s="96">
        <v>10.5</v>
      </c>
      <c r="C42" s="50"/>
      <c r="D42"/>
      <c r="E42" s="35"/>
      <c r="F42" s="102">
        <v>1.6378623</v>
      </c>
      <c r="G42" s="36"/>
      <c r="H42" s="36"/>
      <c r="I42" s="39"/>
      <c r="J42" s="57"/>
      <c r="K42" s="75">
        <f>+(F42-F39)*1000</f>
        <v>-0.024499999999871847</v>
      </c>
      <c r="L42" s="76"/>
      <c r="M42" s="76"/>
      <c r="N42" s="77"/>
      <c r="O42" s="78"/>
      <c r="P42" s="79">
        <f t="shared" si="2"/>
        <v>-14.958298705302374</v>
      </c>
      <c r="Q42" s="76"/>
      <c r="R42" s="76"/>
      <c r="S42" s="77"/>
      <c r="T42" s="54"/>
      <c r="U42" s="96">
        <v>10.5</v>
      </c>
      <c r="V42" s="50"/>
      <c r="W42"/>
      <c r="X42" s="35"/>
      <c r="Y42" s="102">
        <v>2.0805913</v>
      </c>
      <c r="Z42" s="36"/>
      <c r="AA42" s="36"/>
      <c r="AB42" s="39"/>
      <c r="AC42" s="57"/>
      <c r="AD42" s="75">
        <f>+(Y42-Y39)*1000</f>
        <v>-0.20879999999978693</v>
      </c>
      <c r="AE42" s="76"/>
      <c r="AF42" s="76"/>
      <c r="AG42" s="77"/>
      <c r="AH42" s="78"/>
      <c r="AI42" s="79">
        <f t="shared" si="3"/>
        <v>-100.34601593867039</v>
      </c>
      <c r="AJ42" s="76"/>
      <c r="AK42" s="76"/>
      <c r="AL42" s="81"/>
      <c r="AO42" s="62"/>
      <c r="AP42" s="102">
        <v>1.6378623</v>
      </c>
      <c r="AQ42" s="89"/>
      <c r="AS42" s="109">
        <v>2.0805913</v>
      </c>
    </row>
    <row r="43" spans="1:45" ht="12.75" thickBot="1">
      <c r="A43" s="54"/>
      <c r="B43" s="95">
        <v>14</v>
      </c>
      <c r="C43" s="50"/>
      <c r="D43"/>
      <c r="E43" s="35"/>
      <c r="F43" s="102">
        <v>1.6378405</v>
      </c>
      <c r="G43" s="36"/>
      <c r="H43" s="36"/>
      <c r="I43" s="39"/>
      <c r="J43" s="57"/>
      <c r="K43" s="75">
        <f>+(F43-F39)*1000</f>
        <v>-0.04629999999994361</v>
      </c>
      <c r="L43" s="76"/>
      <c r="M43" s="76"/>
      <c r="N43" s="77"/>
      <c r="O43" s="78"/>
      <c r="P43" s="79">
        <f t="shared" si="2"/>
        <v>-28.26813183911343</v>
      </c>
      <c r="Q43" s="76"/>
      <c r="R43" s="76"/>
      <c r="S43" s="77"/>
      <c r="T43" s="54"/>
      <c r="U43" s="95">
        <v>14</v>
      </c>
      <c r="V43" s="50"/>
      <c r="W43"/>
      <c r="X43" s="35"/>
      <c r="Y43" s="102">
        <v>2.0804238</v>
      </c>
      <c r="Z43" s="36"/>
      <c r="AA43" s="36"/>
      <c r="AB43" s="39"/>
      <c r="AC43" s="57"/>
      <c r="AD43" s="75">
        <f>+(Y43-Y39)*1000</f>
        <v>-0.376299999999663</v>
      </c>
      <c r="AE43" s="76"/>
      <c r="AF43" s="76"/>
      <c r="AG43" s="77"/>
      <c r="AH43" s="78"/>
      <c r="AI43" s="79">
        <f t="shared" si="3"/>
        <v>-180.8438974986896</v>
      </c>
      <c r="AJ43" s="76"/>
      <c r="AK43" s="76"/>
      <c r="AL43" s="82"/>
      <c r="AO43" s="62"/>
      <c r="AP43" s="102">
        <v>1.6378405</v>
      </c>
      <c r="AQ43" s="89"/>
      <c r="AS43" s="109">
        <v>2.0804238</v>
      </c>
    </row>
    <row r="44" spans="1:45" ht="12.75" thickBot="1">
      <c r="A44" s="118" t="s">
        <v>45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18" t="s">
        <v>48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24"/>
      <c r="AO44" s="62"/>
      <c r="AP44" s="107" t="s">
        <v>55</v>
      </c>
      <c r="AQ44" s="62"/>
      <c r="AS44" s="111" t="s">
        <v>58</v>
      </c>
    </row>
    <row r="45" spans="1:45" ht="12">
      <c r="A45" s="38"/>
      <c r="B45" s="95">
        <v>-14</v>
      </c>
      <c r="C45" s="1"/>
      <c r="D45" s="37"/>
      <c r="E45" s="35"/>
      <c r="F45" s="102">
        <v>1.8638003</v>
      </c>
      <c r="G45" s="36"/>
      <c r="H45" s="36"/>
      <c r="I45" s="39"/>
      <c r="J45" s="57"/>
      <c r="K45" s="75">
        <f>+(F45-F49)*1000</f>
        <v>-0.15739999999997423</v>
      </c>
      <c r="L45" s="76"/>
      <c r="M45" s="76"/>
      <c r="N45" s="77"/>
      <c r="O45" s="78"/>
      <c r="P45" s="79">
        <f>SUM(F45-F$49)/F$49*1000000</f>
        <v>-84.44397638421421</v>
      </c>
      <c r="Q45" s="76"/>
      <c r="R45" s="76"/>
      <c r="S45" s="77"/>
      <c r="T45" s="38"/>
      <c r="U45" s="95">
        <v>-14</v>
      </c>
      <c r="V45" s="1"/>
      <c r="W45" s="37"/>
      <c r="X45" s="35"/>
      <c r="Y45" s="109">
        <v>2.1333577</v>
      </c>
      <c r="Z45" s="36"/>
      <c r="AA45" s="36"/>
      <c r="AB45" s="39"/>
      <c r="AC45" s="57"/>
      <c r="AD45" s="75">
        <f>+(Y45-Y49)*1000</f>
        <v>-0.4793000000002934</v>
      </c>
      <c r="AE45" s="76"/>
      <c r="AF45" s="76"/>
      <c r="AG45" s="77"/>
      <c r="AH45" s="78"/>
      <c r="AI45" s="79">
        <f>SUM(Y45-Y$49)/Y$49*1000000</f>
        <v>-224.61884389496166</v>
      </c>
      <c r="AJ45" s="76"/>
      <c r="AK45" s="76"/>
      <c r="AL45" s="80"/>
      <c r="AM45" s="87"/>
      <c r="AO45" s="62"/>
      <c r="AP45" s="102">
        <v>1.8638003</v>
      </c>
      <c r="AQ45" s="62"/>
      <c r="AS45" s="109">
        <v>2.1333577</v>
      </c>
    </row>
    <row r="46" spans="1:45" ht="12">
      <c r="A46" s="38"/>
      <c r="B46" s="95">
        <v>-10.5</v>
      </c>
      <c r="C46" s="1"/>
      <c r="D46" s="37"/>
      <c r="E46" s="35"/>
      <c r="F46" s="102">
        <v>1.863871</v>
      </c>
      <c r="G46" s="36"/>
      <c r="H46" s="36"/>
      <c r="I46" s="39"/>
      <c r="J46" s="57"/>
      <c r="K46" s="75">
        <f>+(F46-F49)*1000</f>
        <v>-0.08669999999999511</v>
      </c>
      <c r="L46" s="76"/>
      <c r="M46" s="76"/>
      <c r="N46" s="77"/>
      <c r="O46" s="78"/>
      <c r="P46" s="79">
        <f aca="true" t="shared" si="4" ref="P46:P53">SUM(F46-F$49)/F$49*1000000</f>
        <v>-46.51393108330469</v>
      </c>
      <c r="Q46" s="76"/>
      <c r="R46" s="76"/>
      <c r="S46" s="77"/>
      <c r="T46" s="38"/>
      <c r="U46" s="95">
        <v>-10.5</v>
      </c>
      <c r="V46" s="1"/>
      <c r="W46" s="37"/>
      <c r="X46" s="35"/>
      <c r="Y46" s="109">
        <v>2.1335706</v>
      </c>
      <c r="Z46" s="36"/>
      <c r="AA46" s="36"/>
      <c r="AB46" s="39"/>
      <c r="AC46" s="57"/>
      <c r="AD46" s="75">
        <f>+(Y46-Y49)*1000</f>
        <v>-0.266400000000111</v>
      </c>
      <c r="AE46" s="76"/>
      <c r="AF46" s="76"/>
      <c r="AG46" s="77"/>
      <c r="AH46" s="78"/>
      <c r="AI46" s="79">
        <f aca="true" t="shared" si="5" ref="AI46:AI53">SUM(Y46-Y$49)/Y$49*1000000</f>
        <v>-124.8455247519426</v>
      </c>
      <c r="AJ46" s="76"/>
      <c r="AK46" s="76"/>
      <c r="AL46" s="81"/>
      <c r="AM46" s="87"/>
      <c r="AO46" s="62"/>
      <c r="AP46" s="102">
        <v>1.863871</v>
      </c>
      <c r="AQ46" s="89"/>
      <c r="AS46" s="109">
        <v>2.1335706</v>
      </c>
    </row>
    <row r="47" spans="1:45" ht="12">
      <c r="A47" s="38"/>
      <c r="B47" s="95">
        <v>-7</v>
      </c>
      <c r="C47" s="1"/>
      <c r="D47" s="37"/>
      <c r="E47" s="35"/>
      <c r="F47" s="102">
        <v>1.8639218</v>
      </c>
      <c r="G47" s="36"/>
      <c r="H47" s="36"/>
      <c r="I47" s="39"/>
      <c r="J47" s="57"/>
      <c r="K47" s="75">
        <f>+(F47-F49)*1000</f>
        <v>-0.03590000000008864</v>
      </c>
      <c r="L47" s="76"/>
      <c r="M47" s="76"/>
      <c r="N47" s="77"/>
      <c r="O47" s="78"/>
      <c r="P47" s="79">
        <f t="shared" si="4"/>
        <v>-19.260093724277453</v>
      </c>
      <c r="Q47" s="76"/>
      <c r="R47" s="76"/>
      <c r="S47" s="77"/>
      <c r="T47" s="38"/>
      <c r="U47" s="95">
        <v>-7</v>
      </c>
      <c r="V47" s="1"/>
      <c r="W47" s="37"/>
      <c r="X47" s="35"/>
      <c r="Y47" s="109">
        <v>2.1337231</v>
      </c>
      <c r="Z47" s="36"/>
      <c r="AA47" s="36"/>
      <c r="AB47" s="39"/>
      <c r="AC47" s="57"/>
      <c r="AD47" s="75">
        <f>+(Y47-Y49)*1000</f>
        <v>-0.11390000000011113</v>
      </c>
      <c r="AE47" s="76"/>
      <c r="AF47" s="76"/>
      <c r="AG47" s="77"/>
      <c r="AH47" s="78"/>
      <c r="AI47" s="79">
        <f t="shared" si="5"/>
        <v>-53.378022782485786</v>
      </c>
      <c r="AJ47" s="76"/>
      <c r="AK47" s="76"/>
      <c r="AL47" s="81"/>
      <c r="AM47" s="87"/>
      <c r="AP47" s="102">
        <v>1.8639218</v>
      </c>
      <c r="AS47" s="109">
        <v>2.1337231</v>
      </c>
    </row>
    <row r="48" spans="1:45" ht="12">
      <c r="A48" s="38"/>
      <c r="B48" s="95">
        <v>-3</v>
      </c>
      <c r="C48" s="1"/>
      <c r="D48" s="37"/>
      <c r="E48" s="35"/>
      <c r="F48" s="102">
        <v>1.8639525</v>
      </c>
      <c r="G48" s="36"/>
      <c r="H48" s="36"/>
      <c r="I48" s="39"/>
      <c r="J48" s="57"/>
      <c r="K48" s="75">
        <f>+(F48-F49)*1000</f>
        <v>-0.0052000000001495295</v>
      </c>
      <c r="L48" s="76"/>
      <c r="M48" s="76"/>
      <c r="N48" s="77"/>
      <c r="O48" s="78"/>
      <c r="P48" s="79">
        <f t="shared" si="4"/>
        <v>-2.7897628793558615</v>
      </c>
      <c r="Q48" s="76"/>
      <c r="R48" s="76"/>
      <c r="S48" s="77"/>
      <c r="T48" s="38"/>
      <c r="U48" s="95">
        <v>-3</v>
      </c>
      <c r="V48" s="1"/>
      <c r="W48" s="37"/>
      <c r="X48" s="35"/>
      <c r="Y48" s="109">
        <v>2.1338151</v>
      </c>
      <c r="Z48" s="36"/>
      <c r="AA48" s="36"/>
      <c r="AB48" s="39"/>
      <c r="AC48" s="57"/>
      <c r="AD48" s="75">
        <f>+(Y48-Y49)*1000</f>
        <v>-0.02190000000013015</v>
      </c>
      <c r="AE48" s="76"/>
      <c r="AF48" s="76"/>
      <c r="AG48" s="77"/>
      <c r="AH48" s="78"/>
      <c r="AI48" s="79">
        <f t="shared" si="5"/>
        <v>-10.263201922232179</v>
      </c>
      <c r="AJ48" s="76"/>
      <c r="AK48" s="76"/>
      <c r="AL48" s="81"/>
      <c r="AM48" s="87"/>
      <c r="AP48" s="102">
        <v>1.8639525</v>
      </c>
      <c r="AS48" s="109">
        <v>2.1338151</v>
      </c>
    </row>
    <row r="49" spans="1:45" ht="12">
      <c r="A49" s="38"/>
      <c r="B49" s="95">
        <v>0</v>
      </c>
      <c r="C49" s="1"/>
      <c r="D49" s="37"/>
      <c r="E49" s="35"/>
      <c r="F49" s="103">
        <v>1.8639577</v>
      </c>
      <c r="G49" s="36"/>
      <c r="H49" s="36"/>
      <c r="I49" s="39"/>
      <c r="J49" s="57"/>
      <c r="K49" s="75">
        <f>+(F49-F49)*1000</f>
        <v>0</v>
      </c>
      <c r="L49" s="76"/>
      <c r="M49" s="76"/>
      <c r="N49" s="77"/>
      <c r="O49" s="78"/>
      <c r="P49" s="79">
        <f t="shared" si="4"/>
        <v>0</v>
      </c>
      <c r="Q49" s="76"/>
      <c r="R49" s="76"/>
      <c r="S49" s="77"/>
      <c r="T49" s="38"/>
      <c r="U49" s="95">
        <v>0</v>
      </c>
      <c r="V49" s="1"/>
      <c r="W49" s="37"/>
      <c r="X49" s="35"/>
      <c r="Y49" s="110">
        <v>2.133837</v>
      </c>
      <c r="Z49" s="104"/>
      <c r="AA49" s="104"/>
      <c r="AB49" s="105"/>
      <c r="AC49" s="57"/>
      <c r="AD49" s="75">
        <f>+(Y49-Y49)*1000</f>
        <v>0</v>
      </c>
      <c r="AE49" s="76"/>
      <c r="AF49" s="76"/>
      <c r="AG49" s="77"/>
      <c r="AH49" s="78"/>
      <c r="AI49" s="79">
        <f t="shared" si="5"/>
        <v>0</v>
      </c>
      <c r="AJ49" s="76"/>
      <c r="AK49" s="76"/>
      <c r="AL49" s="81"/>
      <c r="AM49" s="87"/>
      <c r="AP49" s="103">
        <v>1.8639577</v>
      </c>
      <c r="AS49" s="110">
        <v>2.133837</v>
      </c>
    </row>
    <row r="50" spans="1:45" ht="12">
      <c r="A50" s="54"/>
      <c r="B50" s="96">
        <v>3</v>
      </c>
      <c r="C50" s="50"/>
      <c r="D50"/>
      <c r="E50" s="35"/>
      <c r="F50" s="102">
        <v>1.8639525</v>
      </c>
      <c r="G50" s="36"/>
      <c r="H50" s="36"/>
      <c r="I50" s="39"/>
      <c r="J50" s="57"/>
      <c r="K50" s="75">
        <f>+(F50-F49)*1000</f>
        <v>-0.0052000000001495295</v>
      </c>
      <c r="L50" s="76"/>
      <c r="M50" s="76"/>
      <c r="N50" s="77"/>
      <c r="O50" s="78"/>
      <c r="P50" s="79">
        <f t="shared" si="4"/>
        <v>-2.7897628793558615</v>
      </c>
      <c r="Q50" s="76"/>
      <c r="R50" s="76"/>
      <c r="S50" s="77"/>
      <c r="T50" s="54"/>
      <c r="U50" s="96">
        <v>3</v>
      </c>
      <c r="V50" s="50"/>
      <c r="W50"/>
      <c r="X50" s="35"/>
      <c r="Y50" s="109">
        <v>2.1338151</v>
      </c>
      <c r="Z50" s="36"/>
      <c r="AA50" s="36"/>
      <c r="AB50" s="39"/>
      <c r="AC50" s="57"/>
      <c r="AD50" s="75">
        <f>+(Y50-Y49)*1000</f>
        <v>-0.02190000000013015</v>
      </c>
      <c r="AE50" s="76"/>
      <c r="AF50" s="76"/>
      <c r="AG50" s="77"/>
      <c r="AH50" s="78"/>
      <c r="AI50" s="79">
        <f t="shared" si="5"/>
        <v>-10.263201922232179</v>
      </c>
      <c r="AJ50" s="76"/>
      <c r="AK50" s="76"/>
      <c r="AL50" s="81"/>
      <c r="AM50" s="87"/>
      <c r="AP50" s="102">
        <v>1.8639525</v>
      </c>
      <c r="AS50" s="109">
        <v>2.1338151</v>
      </c>
    </row>
    <row r="51" spans="1:45" ht="12">
      <c r="A51" s="54"/>
      <c r="B51" s="96">
        <v>7</v>
      </c>
      <c r="C51" s="50"/>
      <c r="D51"/>
      <c r="E51" s="35"/>
      <c r="F51" s="102">
        <v>1.8639218</v>
      </c>
      <c r="G51" s="36"/>
      <c r="H51" s="36"/>
      <c r="I51" s="39"/>
      <c r="J51" s="57"/>
      <c r="K51" s="75">
        <f>+(F51-F49)*1000</f>
        <v>-0.03590000000008864</v>
      </c>
      <c r="L51" s="76"/>
      <c r="M51" s="76"/>
      <c r="N51" s="77"/>
      <c r="O51" s="78"/>
      <c r="P51" s="79">
        <f t="shared" si="4"/>
        <v>-19.260093724277453</v>
      </c>
      <c r="Q51" s="76"/>
      <c r="R51" s="76"/>
      <c r="S51" s="77"/>
      <c r="T51" s="54"/>
      <c r="U51" s="96">
        <v>7</v>
      </c>
      <c r="V51" s="50"/>
      <c r="W51"/>
      <c r="X51" s="35"/>
      <c r="Y51" s="109">
        <v>2.1337231</v>
      </c>
      <c r="Z51" s="36"/>
      <c r="AA51" s="36"/>
      <c r="AB51" s="39"/>
      <c r="AC51" s="57"/>
      <c r="AD51" s="75">
        <f>+(Y51-Y49)*1000</f>
        <v>-0.11390000000011113</v>
      </c>
      <c r="AE51" s="76"/>
      <c r="AF51" s="76"/>
      <c r="AG51" s="77"/>
      <c r="AH51" s="78"/>
      <c r="AI51" s="79">
        <f t="shared" si="5"/>
        <v>-53.378022782485786</v>
      </c>
      <c r="AJ51" s="76"/>
      <c r="AK51" s="76"/>
      <c r="AL51" s="81"/>
      <c r="AM51" s="87"/>
      <c r="AP51" s="102">
        <v>1.8639218</v>
      </c>
      <c r="AS51" s="109">
        <v>2.1337231</v>
      </c>
    </row>
    <row r="52" spans="1:45" ht="12">
      <c r="A52" s="54"/>
      <c r="B52" s="96">
        <v>10.5</v>
      </c>
      <c r="C52" s="68"/>
      <c r="D52" s="3"/>
      <c r="E52" s="35"/>
      <c r="F52" s="102">
        <v>1.863871</v>
      </c>
      <c r="G52" s="36"/>
      <c r="H52" s="36"/>
      <c r="I52" s="39"/>
      <c r="J52" s="57"/>
      <c r="K52" s="76">
        <f>+(F52-F49)*1000</f>
        <v>-0.08669999999999511</v>
      </c>
      <c r="L52" s="76"/>
      <c r="M52" s="76"/>
      <c r="N52" s="77"/>
      <c r="O52" s="78"/>
      <c r="P52" s="79">
        <f t="shared" si="4"/>
        <v>-46.51393108330469</v>
      </c>
      <c r="Q52" s="76"/>
      <c r="R52" s="76"/>
      <c r="S52" s="77"/>
      <c r="T52" s="54"/>
      <c r="U52" s="96">
        <v>10.5</v>
      </c>
      <c r="V52" s="68"/>
      <c r="W52" s="3"/>
      <c r="X52" s="35"/>
      <c r="Y52" s="109">
        <v>2.1335706</v>
      </c>
      <c r="Z52" s="36"/>
      <c r="AA52" s="36"/>
      <c r="AB52" s="39"/>
      <c r="AC52" s="57"/>
      <c r="AD52" s="76">
        <f>+(Y52-Y49)*1000</f>
        <v>-0.266400000000111</v>
      </c>
      <c r="AE52" s="76"/>
      <c r="AF52" s="76"/>
      <c r="AG52" s="77"/>
      <c r="AH52" s="78"/>
      <c r="AI52" s="79">
        <f t="shared" si="5"/>
        <v>-124.8455247519426</v>
      </c>
      <c r="AJ52" s="76"/>
      <c r="AK52" s="76"/>
      <c r="AL52" s="81"/>
      <c r="AM52" s="87"/>
      <c r="AP52" s="102">
        <v>1.863871</v>
      </c>
      <c r="AS52" s="109">
        <v>2.1335706</v>
      </c>
    </row>
    <row r="53" spans="1:45" ht="12.75" thickBot="1">
      <c r="A53" s="55"/>
      <c r="B53" s="100">
        <v>14</v>
      </c>
      <c r="C53" s="51"/>
      <c r="D53" s="49"/>
      <c r="E53" s="69"/>
      <c r="F53" s="112">
        <v>1.8638003</v>
      </c>
      <c r="G53" s="53"/>
      <c r="H53" s="53"/>
      <c r="I53" s="70"/>
      <c r="J53" s="58"/>
      <c r="K53" s="83">
        <f>+(F53-F49)*1000</f>
        <v>-0.15739999999997423</v>
      </c>
      <c r="L53" s="83"/>
      <c r="M53" s="83"/>
      <c r="N53" s="84"/>
      <c r="O53" s="85"/>
      <c r="P53" s="86">
        <f t="shared" si="4"/>
        <v>-84.44397638421421</v>
      </c>
      <c r="Q53" s="83"/>
      <c r="R53" s="83"/>
      <c r="S53" s="84"/>
      <c r="T53" s="55"/>
      <c r="U53" s="100">
        <v>14</v>
      </c>
      <c r="V53" s="51"/>
      <c r="W53" s="49"/>
      <c r="X53" s="69"/>
      <c r="Y53" s="113">
        <v>2.1333577</v>
      </c>
      <c r="Z53" s="53"/>
      <c r="AA53" s="53"/>
      <c r="AB53" s="70"/>
      <c r="AC53" s="58"/>
      <c r="AD53" s="83">
        <f>+(Y53-Y49)*1000</f>
        <v>-0.4793000000002934</v>
      </c>
      <c r="AE53" s="83"/>
      <c r="AF53" s="83"/>
      <c r="AG53" s="84"/>
      <c r="AH53" s="85"/>
      <c r="AI53" s="86">
        <f t="shared" si="5"/>
        <v>-224.61884389496166</v>
      </c>
      <c r="AJ53" s="83"/>
      <c r="AK53" s="83"/>
      <c r="AL53" s="82"/>
      <c r="AM53" s="87"/>
      <c r="AP53" s="102">
        <v>1.8638003</v>
      </c>
      <c r="AS53" s="109">
        <v>2.1333577</v>
      </c>
    </row>
    <row r="54" spans="1:45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S54" s="57"/>
    </row>
    <row r="55" spans="1:45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S55" s="57"/>
    </row>
    <row r="56" spans="1:45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S56" s="57"/>
    </row>
    <row r="57" spans="1:45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S57" s="57"/>
    </row>
    <row r="58" spans="1:45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S58" s="57"/>
    </row>
    <row r="59" spans="1:45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S59" s="57"/>
    </row>
    <row r="60" spans="1:45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S60" s="57"/>
    </row>
    <row r="61" spans="1:45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S61" s="57"/>
    </row>
    <row r="62" spans="1:45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S62" s="57"/>
    </row>
    <row r="63" spans="1:45" ht="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S63" s="57"/>
    </row>
    <row r="64" spans="1:45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S64" s="57"/>
    </row>
    <row r="65" spans="1:45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S65" s="57"/>
    </row>
    <row r="66" spans="1:4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S66" s="57"/>
    </row>
    <row r="67" spans="1:4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S67" s="57"/>
    </row>
    <row r="68" spans="1:4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S68" s="57"/>
    </row>
    <row r="69" spans="1:4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S69" s="57"/>
    </row>
    <row r="70" spans="1:38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Q106"/>
      <c r="R106"/>
      <c r="S106"/>
      <c r="T106"/>
      <c r="U106"/>
      <c r="V106"/>
      <c r="W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</sheetData>
  <sheetProtection/>
  <mergeCells count="21">
    <mergeCell ref="A24:S24"/>
    <mergeCell ref="AH22:AL22"/>
    <mergeCell ref="T23:W23"/>
    <mergeCell ref="X23:AB23"/>
    <mergeCell ref="AC23:AG23"/>
    <mergeCell ref="AC22:AG22"/>
    <mergeCell ref="Q15:AL15"/>
    <mergeCell ref="A23:D23"/>
    <mergeCell ref="E23:I23"/>
    <mergeCell ref="J23:N23"/>
    <mergeCell ref="O23:S23"/>
    <mergeCell ref="AH23:AL23"/>
    <mergeCell ref="A34:S34"/>
    <mergeCell ref="A44:S44"/>
    <mergeCell ref="T22:W22"/>
    <mergeCell ref="T24:AL24"/>
    <mergeCell ref="T34:AL34"/>
    <mergeCell ref="T44:AL44"/>
    <mergeCell ref="A22:D22"/>
    <mergeCell ref="J22:N22"/>
    <mergeCell ref="O22:S22"/>
  </mergeCells>
  <printOptions horizontalCentered="1" verticalCentered="1"/>
  <pageMargins left="0.79" right="0.84" top="0.8" bottom="0.8" header="0.5" footer="0.5"/>
  <pageSetup horizontalDpi="300" verticalDpi="300" orientation="portrait" r:id="rId2"/>
  <headerFooter alignWithMargins="0">
    <oddFooter>&amp;LFilename: &amp;F&amp;RRevised: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6"/>
  <sheetViews>
    <sheetView zoomScalePageLayoutView="0" workbookViewId="0" topLeftCell="A19">
      <selection activeCell="BB32" sqref="BB32"/>
    </sheetView>
  </sheetViews>
  <sheetFormatPr defaultColWidth="8.8515625" defaultRowHeight="12.75"/>
  <cols>
    <col min="1" max="30" width="2.28125" style="4" customWidth="1"/>
    <col min="31" max="31" width="2.00390625" style="4" customWidth="1"/>
    <col min="32" max="33" width="2.140625" style="4" customWidth="1"/>
    <col min="34" max="37" width="2.28125" style="4" customWidth="1"/>
    <col min="38" max="38" width="2.8515625" style="4" customWidth="1"/>
    <col min="39" max="94" width="2.28125" style="4" customWidth="1"/>
    <col min="95" max="16384" width="8.8515625" style="4" customWidth="1"/>
  </cols>
  <sheetData>
    <row r="1" spans="1:38" ht="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38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ht="13.5" customHeight="1" thickBot="1"/>
    <row r="5" spans="1:38" ht="3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1:38" ht="12">
      <c r="A6" s="18" t="str">
        <f>'X AXIS DATA'!A6</f>
        <v>Contract No:</v>
      </c>
      <c r="B6" s="40"/>
      <c r="C6" s="40"/>
      <c r="D6" s="40"/>
      <c r="E6" s="40"/>
      <c r="F6" s="40"/>
      <c r="G6" s="19" t="str">
        <f>'X AXIS DATA'!G6</f>
        <v> </v>
      </c>
      <c r="H6" s="40"/>
      <c r="I6" s="40"/>
      <c r="J6" s="40"/>
      <c r="K6" s="40"/>
      <c r="L6" s="40"/>
      <c r="M6" s="40"/>
      <c r="N6" s="40"/>
      <c r="O6" s="40"/>
      <c r="P6" s="40" t="s">
        <v>5</v>
      </c>
      <c r="Q6" s="40"/>
      <c r="R6" s="40"/>
      <c r="S6" s="20" t="s">
        <v>6</v>
      </c>
      <c r="T6" s="44" t="s">
        <v>7</v>
      </c>
      <c r="U6" s="4" t="str">
        <f>'X AXIS DATA'!U6</f>
        <v>2</v>
      </c>
      <c r="V6" s="40"/>
      <c r="W6" s="40"/>
      <c r="X6" s="40"/>
      <c r="Y6" s="40"/>
      <c r="Z6" s="40"/>
      <c r="AA6" s="40"/>
      <c r="AB6" s="40"/>
      <c r="AC6" s="4" t="str">
        <f>'X AXIS DATA'!AC6</f>
        <v>Date:</v>
      </c>
      <c r="AD6" s="40"/>
      <c r="AE6" s="40"/>
      <c r="AF6" s="4" t="str">
        <f>'X AXIS DATA'!AF6</f>
        <v>June 22, 2009</v>
      </c>
      <c r="AG6" s="40"/>
      <c r="AI6" s="40"/>
      <c r="AJ6" s="40"/>
      <c r="AK6" s="40"/>
      <c r="AL6" s="45"/>
    </row>
    <row r="7" spans="1:38" ht="12.75" customHeight="1">
      <c r="A7" s="18" t="str">
        <f>'X AXIS DATA'!A7</f>
        <v>Customer:</v>
      </c>
      <c r="B7" s="40"/>
      <c r="C7" s="40"/>
      <c r="D7" s="40"/>
      <c r="E7" s="40"/>
      <c r="F7" s="40"/>
      <c r="G7" s="60" t="str">
        <f>'X AXIS DATA'!G7</f>
        <v>GMW</v>
      </c>
      <c r="H7" s="40"/>
      <c r="I7" s="40"/>
      <c r="J7" s="40"/>
      <c r="K7" s="40"/>
      <c r="L7" s="40"/>
      <c r="M7" s="40"/>
      <c r="N7" s="67" t="str">
        <f>'X AXIS DATA'!N7</f>
        <v>Fixed Axis:</v>
      </c>
      <c r="O7" s="65"/>
      <c r="P7" s="65"/>
      <c r="Q7" s="65"/>
      <c r="R7" s="65"/>
      <c r="S7" s="65"/>
      <c r="T7" s="66" t="s">
        <v>34</v>
      </c>
      <c r="U7" s="65"/>
      <c r="V7" s="65"/>
      <c r="W7" s="65"/>
      <c r="X7" s="65"/>
      <c r="Y7" s="40"/>
      <c r="Z7" s="40"/>
      <c r="AA7" s="40"/>
      <c r="AB7" s="40"/>
      <c r="AC7" s="4" t="str">
        <f>'X AXIS DATA'!AC7</f>
        <v>Engr:</v>
      </c>
      <c r="AD7" s="40"/>
      <c r="AE7" s="40"/>
      <c r="AF7" s="4" t="str">
        <f>'X AXIS DATA'!AF7</f>
        <v>Greg Douglas</v>
      </c>
      <c r="AG7" s="40"/>
      <c r="AI7" s="40"/>
      <c r="AJ7" s="40"/>
      <c r="AK7" s="40"/>
      <c r="AL7" s="45"/>
    </row>
    <row r="8" spans="1:38" ht="3.75" customHeight="1">
      <c r="A8" s="18"/>
      <c r="B8" s="40"/>
      <c r="C8" s="40"/>
      <c r="D8" s="40"/>
      <c r="E8" s="40"/>
      <c r="F8" s="40"/>
      <c r="G8" s="60"/>
      <c r="H8" s="40"/>
      <c r="I8" s="40"/>
      <c r="J8" s="40"/>
      <c r="K8" s="40"/>
      <c r="L8" s="40"/>
      <c r="M8" s="40"/>
      <c r="N8" s="6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D8" s="40"/>
      <c r="AE8" s="40"/>
      <c r="AF8" s="40"/>
      <c r="AG8" s="40"/>
      <c r="AI8" s="40"/>
      <c r="AJ8" s="40"/>
      <c r="AK8" s="40"/>
      <c r="AL8" s="45"/>
    </row>
    <row r="9" spans="1:38" ht="12">
      <c r="A9" s="18" t="str">
        <f>'X AXIS DATA'!A9</f>
        <v>Model:</v>
      </c>
      <c r="B9" s="40"/>
      <c r="C9" s="40"/>
      <c r="D9" s="40"/>
      <c r="E9" s="40"/>
      <c r="F9" s="40"/>
      <c r="G9" s="60" t="str">
        <f>'X AXIS DATA'!G9</f>
        <v>3474</v>
      </c>
      <c r="H9" s="40"/>
      <c r="I9" s="40"/>
      <c r="J9" s="40"/>
      <c r="K9" s="40"/>
      <c r="L9" s="40"/>
      <c r="M9" s="40"/>
      <c r="N9" s="61" t="str">
        <f>'X AXIS DATA'!N9</f>
        <v>Power Supply:</v>
      </c>
      <c r="O9" s="40"/>
      <c r="Q9" s="40"/>
      <c r="R9" s="40"/>
      <c r="S9" s="40"/>
      <c r="T9" s="60" t="str">
        <f>'X AXIS DATA'!T9</f>
        <v> </v>
      </c>
      <c r="U9" s="40"/>
      <c r="W9" s="40"/>
      <c r="X9" s="40"/>
      <c r="Y9" s="40"/>
      <c r="Z9" s="40"/>
      <c r="AA9" s="40"/>
      <c r="AB9" s="40"/>
      <c r="AC9" s="4" t="str">
        <f>'X AXIS DATA'!AC9</f>
        <v>Set Current:</v>
      </c>
      <c r="AD9" s="40"/>
      <c r="AE9" s="40"/>
      <c r="AF9" s="40"/>
      <c r="AG9" s="40"/>
      <c r="AH9" s="4" t="str">
        <f>'X AXIS DATA'!AH9</f>
        <v>See Table</v>
      </c>
      <c r="AI9" s="40"/>
      <c r="AJ9" s="40"/>
      <c r="AK9" s="40"/>
      <c r="AL9" s="45"/>
    </row>
    <row r="10" spans="1:38" ht="12">
      <c r="A10" s="18" t="str">
        <f>'X AXIS DATA'!A10</f>
        <v>Serial No:</v>
      </c>
      <c r="B10" s="40"/>
      <c r="C10" s="40"/>
      <c r="D10" s="40"/>
      <c r="E10" s="40"/>
      <c r="F10" s="40"/>
      <c r="G10" s="60" t="str">
        <f>'X AXIS DATA'!G10</f>
        <v>None</v>
      </c>
      <c r="H10" s="19"/>
      <c r="I10" s="19"/>
      <c r="J10" s="19"/>
      <c r="K10" s="19"/>
      <c r="L10" s="19"/>
      <c r="M10" s="19"/>
      <c r="N10" s="61" t="str">
        <f>'X AXIS DATA'!N10</f>
        <v>Serial No:</v>
      </c>
      <c r="O10" s="40"/>
      <c r="Q10" s="40"/>
      <c r="R10" s="40"/>
      <c r="S10" s="40"/>
      <c r="T10" s="60" t="str">
        <f>'X AXIS DATA'!T10</f>
        <v> </v>
      </c>
      <c r="U10" s="40"/>
      <c r="W10" s="40"/>
      <c r="X10" s="40"/>
      <c r="Y10" s="40"/>
      <c r="Z10" s="40"/>
      <c r="AA10" s="40"/>
      <c r="AB10" s="40"/>
      <c r="AC10" s="4" t="str">
        <f>'X AXIS DATA'!AC10</f>
        <v>Target Field:</v>
      </c>
      <c r="AD10" s="40"/>
      <c r="AE10" s="40"/>
      <c r="AF10" s="40"/>
      <c r="AG10" s="40"/>
      <c r="AH10" s="4" t="str">
        <f>'X AXIS DATA'!AH10</f>
        <v> </v>
      </c>
      <c r="AI10" s="40"/>
      <c r="AJ10" s="40"/>
      <c r="AK10" s="40"/>
      <c r="AL10" s="45"/>
    </row>
    <row r="11" spans="1:38" ht="3.75" customHeight="1">
      <c r="A11" s="18"/>
      <c r="B11" s="40"/>
      <c r="C11" s="40"/>
      <c r="D11" s="40"/>
      <c r="E11" s="40"/>
      <c r="F11" s="40"/>
      <c r="G11" s="60"/>
      <c r="H11" s="40"/>
      <c r="I11" s="40"/>
      <c r="J11" s="40"/>
      <c r="K11" s="40"/>
      <c r="L11" s="40"/>
      <c r="M11" s="40"/>
      <c r="N11" s="61"/>
      <c r="O11" s="40"/>
      <c r="P11" s="40"/>
      <c r="Q11" s="40"/>
      <c r="R11" s="40"/>
      <c r="S11" s="40"/>
      <c r="T11" s="60"/>
      <c r="U11" s="40"/>
      <c r="V11" s="60"/>
      <c r="W11" s="40"/>
      <c r="X11" s="40"/>
      <c r="Y11" s="40"/>
      <c r="Z11" s="40"/>
      <c r="AA11" s="40"/>
      <c r="AB11" s="40"/>
      <c r="AD11" s="40"/>
      <c r="AE11" s="40"/>
      <c r="AF11" s="40"/>
      <c r="AG11" s="40"/>
      <c r="AI11" s="40"/>
      <c r="AJ11" s="40"/>
      <c r="AK11" s="40"/>
      <c r="AL11" s="45"/>
    </row>
    <row r="12" spans="1:38" ht="12">
      <c r="A12" s="18" t="str">
        <f>'X AXIS DATA'!A12</f>
        <v>Pole Face:</v>
      </c>
      <c r="B12" s="40"/>
      <c r="C12" s="40"/>
      <c r="D12" s="40"/>
      <c r="E12" s="40"/>
      <c r="F12" s="40"/>
      <c r="G12" s="60" t="str">
        <f>'X AXIS DATA'!G12</f>
        <v>200mm</v>
      </c>
      <c r="H12" s="40"/>
      <c r="I12" s="40"/>
      <c r="J12" s="40"/>
      <c r="K12" s="40"/>
      <c r="L12" s="40"/>
      <c r="M12" s="40"/>
      <c r="N12" s="61" t="str">
        <f>'X AXIS DATA'!N12</f>
        <v>Teslameter:</v>
      </c>
      <c r="O12" s="40"/>
      <c r="Q12" s="40"/>
      <c r="R12" s="40"/>
      <c r="S12" s="40"/>
      <c r="T12" s="60" t="str">
        <f>'X AXIS DATA'!T12</f>
        <v> </v>
      </c>
      <c r="U12" s="40"/>
      <c r="W12" s="40"/>
      <c r="X12" s="40"/>
      <c r="Y12" s="40"/>
      <c r="Z12" s="40"/>
      <c r="AA12" s="40"/>
      <c r="AB12" s="40"/>
      <c r="AC12" s="4" t="str">
        <f>'X AXIS DATA'!AC12</f>
        <v>Probe:</v>
      </c>
      <c r="AD12" s="40"/>
      <c r="AE12" s="40"/>
      <c r="AF12" s="40"/>
      <c r="AG12" s="40"/>
      <c r="AH12" s="4" t="str">
        <f>'X AXIS DATA'!AH12</f>
        <v> </v>
      </c>
      <c r="AI12" s="40"/>
      <c r="AJ12" s="40"/>
      <c r="AK12" s="40"/>
      <c r="AL12" s="45"/>
    </row>
    <row r="13" spans="1:38" ht="12">
      <c r="A13" s="18" t="str">
        <f>'X AXIS DATA'!A13</f>
        <v>Serial No:</v>
      </c>
      <c r="B13" s="40"/>
      <c r="C13" s="40"/>
      <c r="D13" s="40"/>
      <c r="E13" s="40"/>
      <c r="F13" s="40"/>
      <c r="G13" s="60" t="str">
        <f>'X AXIS DATA'!G13</f>
        <v>None</v>
      </c>
      <c r="H13" s="40"/>
      <c r="I13" s="40"/>
      <c r="J13" s="40"/>
      <c r="K13" s="40"/>
      <c r="L13" s="40"/>
      <c r="M13" s="40"/>
      <c r="N13" s="61" t="str">
        <f>'X AXIS DATA'!N13</f>
        <v>Serial No:</v>
      </c>
      <c r="O13" s="40"/>
      <c r="Q13" s="40"/>
      <c r="R13" s="40"/>
      <c r="S13" s="40"/>
      <c r="T13" s="60" t="str">
        <f>'X AXIS DATA'!T13</f>
        <v> </v>
      </c>
      <c r="U13" s="40"/>
      <c r="V13" s="60"/>
      <c r="W13" s="40"/>
      <c r="X13" s="40"/>
      <c r="Y13" s="40"/>
      <c r="Z13" s="40"/>
      <c r="AA13" s="40"/>
      <c r="AB13" s="40"/>
      <c r="AC13" s="4" t="str">
        <f>'X AXIS DATA'!AC13</f>
        <v>Serial No:</v>
      </c>
      <c r="AD13" s="40"/>
      <c r="AE13" s="40"/>
      <c r="AF13" s="40"/>
      <c r="AG13" s="40"/>
      <c r="AH13" s="4" t="str">
        <f>'X AXIS DATA'!AH13</f>
        <v> </v>
      </c>
      <c r="AI13" s="40"/>
      <c r="AJ13" s="40"/>
      <c r="AK13" s="40"/>
      <c r="AL13" s="45"/>
    </row>
    <row r="14" spans="1:38" ht="12">
      <c r="A14" s="18" t="str">
        <f>'X AXIS DATA'!A14</f>
        <v>Pole Gap:</v>
      </c>
      <c r="B14" s="40"/>
      <c r="C14" s="40"/>
      <c r="D14" s="40"/>
      <c r="E14" s="40"/>
      <c r="F14" s="40"/>
      <c r="G14" s="60" t="str">
        <f>'X AXIS DATA'!G14</f>
        <v>30mm</v>
      </c>
      <c r="H14" s="40"/>
      <c r="I14" s="40"/>
      <c r="J14" s="40"/>
      <c r="K14" s="40"/>
      <c r="L14" s="40"/>
      <c r="M14" s="40"/>
      <c r="N14" s="61" t="str">
        <f>'X AXIS DATA'!N14</f>
        <v>Notes:</v>
      </c>
      <c r="O14" s="40"/>
      <c r="P14" s="40"/>
      <c r="Q14" s="19" t="str">
        <f>'X AXIS DATA'!Q14:AL14</f>
        <v>Data taken in Magneto simulation software</v>
      </c>
      <c r="R14" s="40"/>
      <c r="S14" s="40"/>
      <c r="T14" s="71"/>
      <c r="U14" s="40"/>
      <c r="V14" s="61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5"/>
    </row>
    <row r="15" spans="1:38" ht="12">
      <c r="A15" s="18" t="str">
        <f>'X AXIS DATA'!A15</f>
        <v>Pole Spacers:</v>
      </c>
      <c r="B15" s="40"/>
      <c r="C15" s="40"/>
      <c r="D15" s="40"/>
      <c r="E15" s="40"/>
      <c r="F15" s="40"/>
      <c r="G15" s="19" t="str">
        <f>'X AXIS DATA'!G15</f>
        <v>none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71">
        <f>'X AXIS DATA'!T15</f>
        <v>0</v>
      </c>
      <c r="U15" s="40"/>
      <c r="V15" s="61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5"/>
    </row>
    <row r="16" spans="1:38" ht="12">
      <c r="A16" s="18"/>
      <c r="B16" s="40"/>
      <c r="C16" s="40"/>
      <c r="D16" s="40"/>
      <c r="E16" s="40"/>
      <c r="F16" s="40"/>
      <c r="G16" s="60"/>
      <c r="H16" s="60"/>
      <c r="I16" s="6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71" t="str">
        <f>'X AXIS DATA'!T16</f>
        <v> </v>
      </c>
      <c r="U16" s="40"/>
      <c r="V16" s="6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5"/>
    </row>
    <row r="17" spans="1:38" ht="12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2" t="str">
        <f>'X AXIS DATA'!T17</f>
        <v> 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</row>
    <row r="19" ht="3.75" customHeight="1"/>
    <row r="21" ht="3.75" customHeight="1"/>
    <row r="31" ht="12.75"/>
    <row r="32" ht="12.75"/>
    <row r="45" spans="15:16" ht="12">
      <c r="O45" s="25"/>
      <c r="P45" s="26"/>
    </row>
    <row r="46" spans="15:16" ht="12">
      <c r="O46" s="25"/>
      <c r="P46" s="26"/>
    </row>
    <row r="47" spans="15:16" ht="12">
      <c r="O47" s="25"/>
      <c r="P47" s="26"/>
    </row>
    <row r="53" spans="1:38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Q106"/>
      <c r="R106"/>
      <c r="S106"/>
      <c r="T106"/>
      <c r="U106"/>
      <c r="V106"/>
      <c r="W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</sheetData>
  <sheetProtection/>
  <printOptions horizontalCentered="1" verticalCentered="1"/>
  <pageMargins left="0.8" right="0.8" top="0.8" bottom="0.8" header="0.5" footer="0.5"/>
  <pageSetup horizontalDpi="300" verticalDpi="300" orientation="portrait" r:id="rId2"/>
  <headerFooter alignWithMargins="0">
    <oddFooter>&amp;LFilename: &amp;F&amp;RRevised: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GMW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Electromagnet Uniformity Plot</dc:title>
  <dc:subject/>
  <dc:creator>Greg Douglas</dc:creator>
  <cp:keywords/>
  <dc:description/>
  <cp:lastModifiedBy>Douglas</cp:lastModifiedBy>
  <cp:lastPrinted>2009-06-23T11:27:46Z</cp:lastPrinted>
  <dcterms:created xsi:type="dcterms:W3CDTF">1998-01-28T01:01:58Z</dcterms:created>
  <dcterms:modified xsi:type="dcterms:W3CDTF">2009-06-23T11:27:50Z</dcterms:modified>
  <cp:category/>
  <cp:version/>
  <cp:contentType/>
  <cp:contentStatus/>
</cp:coreProperties>
</file>